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indaV\Desktop\16.11.2021. Ārkārtas domes sēde\"/>
    </mc:Choice>
  </mc:AlternateContent>
  <xr:revisionPtr revIDLastSave="0" documentId="8_{E804441B-6A96-46DD-AECC-4EB0469C575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Pedagogu amati 12.2021.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8" i="8" l="1"/>
  <c r="J246" i="8"/>
  <c r="K246" i="8" s="1"/>
  <c r="D246" i="8"/>
  <c r="F245" i="8"/>
  <c r="F244" i="8"/>
  <c r="F243" i="8"/>
  <c r="F242" i="8"/>
  <c r="F241" i="8"/>
  <c r="J239" i="8"/>
  <c r="K239" i="8" s="1"/>
  <c r="D239" i="8"/>
  <c r="F238" i="8"/>
  <c r="F237" i="8"/>
  <c r="F236" i="8"/>
  <c r="F235" i="8"/>
  <c r="F234" i="8"/>
  <c r="J232" i="8"/>
  <c r="K232" i="8" s="1"/>
  <c r="D232" i="8"/>
  <c r="F230" i="8"/>
  <c r="F229" i="8"/>
  <c r="F228" i="8"/>
  <c r="J226" i="8"/>
  <c r="K226" i="8" s="1"/>
  <c r="D226" i="8"/>
  <c r="F224" i="8"/>
  <c r="F223" i="8"/>
  <c r="F222" i="8"/>
  <c r="J220" i="8"/>
  <c r="K220" i="8" s="1"/>
  <c r="D220" i="8"/>
  <c r="K219" i="8"/>
  <c r="F219" i="8"/>
  <c r="F218" i="8"/>
  <c r="F217" i="8"/>
  <c r="F216" i="8"/>
  <c r="F215" i="8"/>
  <c r="F214" i="8"/>
  <c r="F213" i="8"/>
  <c r="F212" i="8"/>
  <c r="J210" i="8"/>
  <c r="K210" i="8" s="1"/>
  <c r="D210" i="8"/>
  <c r="F209" i="8"/>
  <c r="F208" i="8"/>
  <c r="F207" i="8"/>
  <c r="F206" i="8"/>
  <c r="F205" i="8"/>
  <c r="F204" i="8"/>
  <c r="J202" i="8"/>
  <c r="K202" i="8" s="1"/>
  <c r="D202" i="8"/>
  <c r="F201" i="8"/>
  <c r="F200" i="8"/>
  <c r="F199" i="8"/>
  <c r="F198" i="8"/>
  <c r="F197" i="8"/>
  <c r="F196" i="8"/>
  <c r="J194" i="8"/>
  <c r="K194" i="8" s="1"/>
  <c r="D194" i="8"/>
  <c r="F193" i="8"/>
  <c r="F192" i="8"/>
  <c r="J190" i="8"/>
  <c r="K190" i="8" s="1"/>
  <c r="D190" i="8"/>
  <c r="F189" i="8"/>
  <c r="F188" i="8"/>
  <c r="J186" i="8"/>
  <c r="K186" i="8" s="1"/>
  <c r="D186" i="8"/>
  <c r="F185" i="8"/>
  <c r="F184" i="8"/>
  <c r="F183" i="8"/>
  <c r="F182" i="8"/>
  <c r="K180" i="8"/>
  <c r="J180" i="8"/>
  <c r="D180" i="8"/>
  <c r="F179" i="8"/>
  <c r="F178" i="8"/>
  <c r="F177" i="8"/>
  <c r="F176" i="8"/>
  <c r="J174" i="8"/>
  <c r="K174" i="8" s="1"/>
  <c r="D174" i="8"/>
  <c r="F173" i="8"/>
  <c r="F172" i="8"/>
  <c r="F171" i="8"/>
  <c r="F170" i="8"/>
  <c r="F169" i="8"/>
  <c r="F168" i="8"/>
  <c r="J166" i="8"/>
  <c r="K166" i="8" s="1"/>
  <c r="D166" i="8"/>
  <c r="F165" i="8"/>
  <c r="F164" i="8"/>
  <c r="J162" i="8"/>
  <c r="K162" i="8" s="1"/>
  <c r="D162" i="8"/>
  <c r="F161" i="8"/>
  <c r="F160" i="8"/>
  <c r="F159" i="8"/>
  <c r="F158" i="8"/>
  <c r="J156" i="8"/>
  <c r="K156" i="8" s="1"/>
  <c r="D156" i="8"/>
  <c r="F155" i="8"/>
  <c r="F154" i="8"/>
  <c r="F153" i="8"/>
  <c r="F152" i="8"/>
  <c r="F151" i="8"/>
  <c r="J149" i="8"/>
  <c r="K149" i="8" s="1"/>
  <c r="D149" i="8"/>
  <c r="F148" i="8"/>
  <c r="F147" i="8"/>
  <c r="F146" i="8"/>
  <c r="F145" i="8"/>
  <c r="J143" i="8"/>
  <c r="K143" i="8" s="1"/>
  <c r="D143" i="8"/>
  <c r="F142" i="8"/>
  <c r="F141" i="8"/>
  <c r="F140" i="8"/>
  <c r="J138" i="8"/>
  <c r="K138" i="8" s="1"/>
  <c r="D138" i="8"/>
  <c r="F137" i="8"/>
  <c r="F136" i="8"/>
  <c r="F135" i="8"/>
  <c r="F134" i="8"/>
  <c r="J132" i="8"/>
  <c r="K132" i="8" s="1"/>
  <c r="D132" i="8"/>
  <c r="F131" i="8"/>
  <c r="F130" i="8"/>
  <c r="F129" i="8"/>
  <c r="F127" i="8"/>
  <c r="D127" i="8"/>
  <c r="F123" i="8"/>
  <c r="D123" i="8"/>
  <c r="F116" i="8"/>
  <c r="D116" i="8"/>
  <c r="K113" i="8"/>
  <c r="J113" i="8"/>
  <c r="D113" i="8"/>
  <c r="F112" i="8"/>
  <c r="F111" i="8"/>
  <c r="F110" i="8"/>
  <c r="K108" i="8"/>
  <c r="J108" i="8"/>
  <c r="D108" i="8"/>
  <c r="F107" i="8"/>
  <c r="F106" i="8"/>
  <c r="F105" i="8"/>
  <c r="F104" i="8"/>
  <c r="F103" i="8"/>
  <c r="F102" i="8"/>
  <c r="J100" i="8"/>
  <c r="K100" i="8" s="1"/>
  <c r="D100" i="8"/>
  <c r="F99" i="8"/>
  <c r="F98" i="8"/>
  <c r="F97" i="8"/>
  <c r="F96" i="8"/>
  <c r="F95" i="8"/>
  <c r="F94" i="8"/>
  <c r="J92" i="8"/>
  <c r="K92" i="8" s="1"/>
  <c r="D92" i="8"/>
  <c r="F91" i="8"/>
  <c r="F90" i="8"/>
  <c r="F89" i="8"/>
  <c r="D87" i="8"/>
  <c r="F86" i="8"/>
  <c r="F85" i="8"/>
  <c r="D83" i="8"/>
  <c r="F82" i="8"/>
  <c r="F81" i="8"/>
  <c r="F80" i="8"/>
  <c r="F79" i="8"/>
  <c r="F78" i="8"/>
  <c r="F77" i="8"/>
  <c r="D75" i="8"/>
  <c r="F74" i="8"/>
  <c r="F75" i="8" s="1"/>
  <c r="J72" i="8"/>
  <c r="K72" i="8" s="1"/>
  <c r="D72" i="8"/>
  <c r="F71" i="8"/>
  <c r="F70" i="8"/>
  <c r="F69" i="8"/>
  <c r="F68" i="8"/>
  <c r="J66" i="8"/>
  <c r="K66" i="8" s="1"/>
  <c r="D66" i="8"/>
  <c r="F65" i="8"/>
  <c r="F64" i="8"/>
  <c r="F63" i="8"/>
  <c r="F62" i="8"/>
  <c r="D60" i="8"/>
  <c r="F59" i="8"/>
  <c r="F58" i="8"/>
  <c r="F60" i="8" s="1"/>
  <c r="D56" i="8"/>
  <c r="F55" i="8"/>
  <c r="F54" i="8"/>
  <c r="F53" i="8"/>
  <c r="F52" i="8"/>
  <c r="F51" i="8"/>
  <c r="F50" i="8"/>
  <c r="F49" i="8"/>
  <c r="D47" i="8"/>
  <c r="F46" i="8"/>
  <c r="F45" i="8"/>
  <c r="F44" i="8"/>
  <c r="F43" i="8"/>
  <c r="F42" i="8"/>
  <c r="J40" i="8"/>
  <c r="K40" i="8" s="1"/>
  <c r="D40" i="8"/>
  <c r="F39" i="8"/>
  <c r="F38" i="8"/>
  <c r="F37" i="8"/>
  <c r="F36" i="8"/>
  <c r="F35" i="8"/>
  <c r="F34" i="8"/>
  <c r="J32" i="8"/>
  <c r="K32" i="8" s="1"/>
  <c r="D32" i="8"/>
  <c r="F31" i="8"/>
  <c r="F30" i="8"/>
  <c r="F29" i="8"/>
  <c r="J27" i="8"/>
  <c r="K27" i="8" s="1"/>
  <c r="D27" i="8"/>
  <c r="F26" i="8"/>
  <c r="F25" i="8"/>
  <c r="F24" i="8"/>
  <c r="F23" i="8"/>
  <c r="J21" i="8"/>
  <c r="K21" i="8" s="1"/>
  <c r="D21" i="8"/>
  <c r="F20" i="8"/>
  <c r="F19" i="8"/>
  <c r="J17" i="8"/>
  <c r="K17" i="8" s="1"/>
  <c r="D17" i="8"/>
  <c r="F16" i="8"/>
  <c r="F15" i="8"/>
  <c r="F14" i="8"/>
  <c r="F17" i="8" s="1"/>
  <c r="G17" i="8" s="1"/>
  <c r="F13" i="8"/>
  <c r="J11" i="8"/>
  <c r="D11" i="8"/>
  <c r="F10" i="8"/>
  <c r="F9" i="8"/>
  <c r="F8" i="8"/>
  <c r="F7" i="8"/>
  <c r="F6" i="8"/>
  <c r="J248" i="8" l="1"/>
  <c r="F21" i="8"/>
  <c r="G21" i="8" s="1"/>
  <c r="F239" i="8"/>
  <c r="G239" i="8" s="1"/>
  <c r="H239" i="8" s="1"/>
  <c r="M239" i="8" s="1"/>
  <c r="F87" i="8"/>
  <c r="K11" i="8"/>
  <c r="F113" i="8"/>
  <c r="G113" i="8" s="1"/>
  <c r="H113" i="8" s="1"/>
  <c r="M113" i="8" s="1"/>
  <c r="F132" i="8"/>
  <c r="G132" i="8" s="1"/>
  <c r="F138" i="8"/>
  <c r="G138" i="8" s="1"/>
  <c r="H138" i="8" s="1"/>
  <c r="M138" i="8" s="1"/>
  <c r="F162" i="8"/>
  <c r="G162" i="8" s="1"/>
  <c r="L162" i="8" s="1"/>
  <c r="F166" i="8"/>
  <c r="G166" i="8" s="1"/>
  <c r="F232" i="8"/>
  <c r="G232" i="8" s="1"/>
  <c r="F72" i="8"/>
  <c r="G72" i="8" s="1"/>
  <c r="L72" i="8" s="1"/>
  <c r="F92" i="8"/>
  <c r="G92" i="8" s="1"/>
  <c r="H92" i="8" s="1"/>
  <c r="M92" i="8" s="1"/>
  <c r="F226" i="8"/>
  <c r="G226" i="8" s="1"/>
  <c r="H226" i="8" s="1"/>
  <c r="M226" i="8" s="1"/>
  <c r="F47" i="8"/>
  <c r="F56" i="8"/>
  <c r="F66" i="8"/>
  <c r="G66" i="8" s="1"/>
  <c r="F143" i="8"/>
  <c r="G143" i="8" s="1"/>
  <c r="L143" i="8" s="1"/>
  <c r="F180" i="8"/>
  <c r="G180" i="8" s="1"/>
  <c r="F202" i="8"/>
  <c r="G202" i="8" s="1"/>
  <c r="L202" i="8" s="1"/>
  <c r="F220" i="8"/>
  <c r="G220" i="8" s="1"/>
  <c r="L220" i="8" s="1"/>
  <c r="F100" i="8"/>
  <c r="G100" i="8" s="1"/>
  <c r="F186" i="8"/>
  <c r="G186" i="8" s="1"/>
  <c r="F194" i="8"/>
  <c r="G194" i="8" s="1"/>
  <c r="L194" i="8" s="1"/>
  <c r="F246" i="8"/>
  <c r="G246" i="8" s="1"/>
  <c r="L246" i="8" s="1"/>
  <c r="F83" i="8"/>
  <c r="F190" i="8"/>
  <c r="G190" i="8" s="1"/>
  <c r="L190" i="8" s="1"/>
  <c r="F40" i="8"/>
  <c r="G40" i="8" s="1"/>
  <c r="F210" i="8"/>
  <c r="G210" i="8" s="1"/>
  <c r="F11" i="8"/>
  <c r="G11" i="8" s="1"/>
  <c r="H11" i="8" s="1"/>
  <c r="F27" i="8"/>
  <c r="G27" i="8" s="1"/>
  <c r="L27" i="8" s="1"/>
  <c r="F32" i="8"/>
  <c r="G32" i="8" s="1"/>
  <c r="L32" i="8" s="1"/>
  <c r="F108" i="8"/>
  <c r="G108" i="8" s="1"/>
  <c r="H108" i="8" s="1"/>
  <c r="M108" i="8" s="1"/>
  <c r="F149" i="8"/>
  <c r="G149" i="8" s="1"/>
  <c r="F156" i="8"/>
  <c r="G156" i="8" s="1"/>
  <c r="F174" i="8"/>
  <c r="G174" i="8" s="1"/>
  <c r="L174" i="8" s="1"/>
  <c r="H21" i="8"/>
  <c r="M21" i="8" s="1"/>
  <c r="L21" i="8"/>
  <c r="L40" i="8"/>
  <c r="H40" i="8"/>
  <c r="M40" i="8" s="1"/>
  <c r="L113" i="8"/>
  <c r="L132" i="8"/>
  <c r="H132" i="8"/>
  <c r="M132" i="8" s="1"/>
  <c r="K248" i="8"/>
  <c r="H17" i="8"/>
  <c r="M17" i="8" s="1"/>
  <c r="L17" i="8"/>
  <c r="H149" i="8"/>
  <c r="M149" i="8" s="1"/>
  <c r="L149" i="8"/>
  <c r="H100" i="8"/>
  <c r="M100" i="8" s="1"/>
  <c r="L100" i="8"/>
  <c r="L108" i="8"/>
  <c r="L166" i="8"/>
  <c r="H166" i="8"/>
  <c r="M166" i="8" s="1"/>
  <c r="L180" i="8"/>
  <c r="H180" i="8"/>
  <c r="M180" i="8" s="1"/>
  <c r="L186" i="8"/>
  <c r="H186" i="8"/>
  <c r="M186" i="8" s="1"/>
  <c r="H190" i="8"/>
  <c r="M190" i="8" s="1"/>
  <c r="L210" i="8"/>
  <c r="H210" i="8"/>
  <c r="M210" i="8" s="1"/>
  <c r="H220" i="8"/>
  <c r="M220" i="8" s="1"/>
  <c r="L232" i="8"/>
  <c r="H232" i="8"/>
  <c r="M232" i="8" s="1"/>
  <c r="H66" i="8"/>
  <c r="M66" i="8" s="1"/>
  <c r="L66" i="8"/>
  <c r="L156" i="8"/>
  <c r="H156" i="8"/>
  <c r="M156" i="8" s="1"/>
  <c r="L11" i="8" l="1"/>
  <c r="H72" i="8"/>
  <c r="M72" i="8" s="1"/>
  <c r="H174" i="8"/>
  <c r="M174" i="8" s="1"/>
  <c r="H143" i="8"/>
  <c r="M143" i="8" s="1"/>
  <c r="L239" i="8"/>
  <c r="H194" i="8"/>
  <c r="M194" i="8" s="1"/>
  <c r="L138" i="8"/>
  <c r="L226" i="8"/>
  <c r="H162" i="8"/>
  <c r="M162" i="8" s="1"/>
  <c r="L92" i="8"/>
  <c r="G248" i="8"/>
  <c r="H202" i="8"/>
  <c r="M202" i="8" s="1"/>
  <c r="H27" i="8"/>
  <c r="M27" i="8" s="1"/>
  <c r="H246" i="8"/>
  <c r="M246" i="8" s="1"/>
  <c r="H32" i="8"/>
  <c r="M32" i="8" s="1"/>
  <c r="M11" i="8"/>
  <c r="L248" i="8" l="1"/>
  <c r="M248" i="8"/>
  <c r="H24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6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sharedStrings.xml><?xml version="1.0" encoding="utf-8"?>
<sst xmlns="http://schemas.openxmlformats.org/spreadsheetml/2006/main" count="391" uniqueCount="105">
  <si>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</si>
  <si>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</si>
  <si>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</si>
  <si>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</si>
  <si>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</si>
  <si>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</si>
  <si>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Kusas pamatskola</t>
  </si>
  <si>
    <t>Direktors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</si>
  <si>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</si>
  <si>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</si>
  <si>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</si>
  <si>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</si>
  <si>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</si>
  <si>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</si>
  <si>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Izglītības iestādes bibliotekārs</t>
  </si>
  <si>
    <t>3433 03</t>
  </si>
  <si>
    <t>Kopā  pedagoģiskie darbinieki</t>
  </si>
  <si>
    <t>Aronas Pirmsskolas izglītības iestāde "Sprīdītis"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</si>
  <si>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</si>
  <si>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</si>
  <si>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</si>
  <si>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</si>
  <si>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</si>
  <si>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</si>
  <si>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</si>
  <si>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</si>
  <si>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</si>
  <si>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Barkavas pamatskola</t>
  </si>
  <si>
    <t xml:space="preserve"> Barkavas pamatskolas pirmsskolas izglītības grupa</t>
  </si>
  <si>
    <t>Pirmsskolas metodiķis</t>
  </si>
  <si>
    <t>Bērzaunes pamatskola</t>
  </si>
  <si>
    <t>Bērzaunes Pirmsskolas izglītības iestāde "Vārpiņa"</t>
  </si>
  <si>
    <t>Pirmsskolas izglītības sporta skolotājs</t>
  </si>
  <si>
    <t>2342 03</t>
  </si>
  <si>
    <t>Dzelzavas pamatskola</t>
  </si>
  <si>
    <t>Pamatskolas pedagogs</t>
  </si>
  <si>
    <t>Dzelzavas Pirmsskolas izglītības iestāde "Rūķis"</t>
  </si>
  <si>
    <t>Pirmsskolas izglītības iestādes vadītājs</t>
  </si>
  <si>
    <t>Kalsnavas pamatskola</t>
  </si>
  <si>
    <t>Kalsnavas Pirmsskolas izglītības iestāde "Lācītis Pūks"</t>
  </si>
  <si>
    <t>Pirmsskolas izglītības metodiķis</t>
  </si>
  <si>
    <t>2351 06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</si>
  <si>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</si>
  <si>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</si>
  <si>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</si>
  <si>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</si>
  <si>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</si>
  <si>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</si>
  <si>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>Internāta skolotājs</t>
  </si>
  <si>
    <t>2359 07</t>
  </si>
  <si>
    <t>Ļaudonas Pirmsskolas izglītības iestāde "Brīnumdārzs"</t>
  </si>
  <si>
    <t xml:space="preserve">Pirmsskolas izglītības skolotājs </t>
  </si>
  <si>
    <t>Pirmsskolas izglītības mūzikas skolotāja</t>
  </si>
  <si>
    <t>Liezēres pamatskola</t>
  </si>
  <si>
    <t>Liezēres pamatskolas pirmsskolas izglītības grupas</t>
  </si>
  <si>
    <t>2342  02</t>
  </si>
  <si>
    <t>Degumnieku pamatskola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</si>
  <si>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</si>
  <si>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</si>
  <si>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</si>
  <si>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</si>
  <si>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</si>
  <si>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Vestienas pagasta pirmsskolas izglītības grupa</t>
  </si>
  <si>
    <t>Valsts Ģimnāzija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</si>
  <si>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</si>
  <si>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</si>
  <si>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</si>
  <si>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</si>
  <si>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>PII Kastanītis</t>
  </si>
  <si>
    <t>PII Priedīte</t>
  </si>
  <si>
    <t xml:space="preserve">Kopā  pedagoģiskie darbinieki </t>
  </si>
  <si>
    <t>PII Saulīte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</si>
  <si>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</si>
  <si>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</si>
  <si>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</si>
  <si>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</si>
  <si>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</si>
  <si>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J.Simsona Mākslas skola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</si>
  <si>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</si>
  <si>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</si>
  <si>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</si>
  <si>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</si>
  <si>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J.Norviļa Mūzikas skola</t>
  </si>
  <si>
    <t>Sagatavošanas grupas pedagogs</t>
  </si>
  <si>
    <t>2359 06</t>
  </si>
  <si>
    <t>Sporta skola</t>
  </si>
  <si>
    <t>Profesionālās ievirzes skolotājs (biatlona treneris)</t>
  </si>
  <si>
    <t>BJC</t>
  </si>
  <si>
    <t>1345 09</t>
  </si>
  <si>
    <t>Jauniešu iniciatīvu centra vadītājs</t>
  </si>
  <si>
    <t>2422 27</t>
  </si>
  <si>
    <t>Interešu izglītības skolotājs</t>
  </si>
  <si>
    <t>Interešu izglītības metodiķis</t>
  </si>
  <si>
    <t>Cesvaines vidusskola</t>
  </si>
  <si>
    <t>Vispārējās vidējās izglītības skolotājs (autoapmācība)</t>
  </si>
  <si>
    <t>Cesvaines pirmsskolas izglītības iestāde "Brīnumzeme"</t>
  </si>
  <si>
    <t>Cesvaines Mūzikas un mākslas skola</t>
  </si>
  <si>
    <t>Ērgļu vidusskola</t>
  </si>
  <si>
    <t>Ērgļu pirmsskolas izglītības iestāde "Pienenīte"</t>
  </si>
  <si>
    <t>Ērgļu Mūzikas un mākslas skola</t>
  </si>
  <si>
    <t>Lubānas vidusskola</t>
  </si>
  <si>
    <t>Lubānas pirmsskolas izglītības iestāde "Rūķīši"</t>
  </si>
  <si>
    <t>Lubānas Mākslas skola</t>
  </si>
  <si>
    <t>Madonas novada pašvaldības finansēto pedagoģisko darbinieku amata vienību saraksts no 01.12.2021.</t>
  </si>
  <si>
    <t>Pielikums Madonas novada pašvaldības domes 16.11.2021. lēmumam Nr. 433 (protokols Nr. 14, 41.p.)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</si>
</sst>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0" fillId="0" borderId="1" xfId="0" applyFont="1" applyBorder="1"/>
    <xf numFmtId="0" fontId="1" fillId="0" borderId="1" xfId="0" applyFont="1" applyBorder="1"/>
    <xf numFmtId="0" fontId="3" fillId="0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3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center" vertical="top" wrapText="1"/>
    </xf>
    <xf numFmtId="0" fontId="6" fillId="0" borderId="1" xfId="0" applyFont="1" applyBorder="1"/>
    <xf numFmtId="0" fontId="3" fillId="0" borderId="1" xfId="3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/>
    <xf numFmtId="164" fontId="0" fillId="0" borderId="0" xfId="0" applyNumberFormat="1"/>
    <xf numFmtId="0" fontId="0" fillId="0" borderId="1" xfId="0" applyFont="1" applyFill="1" applyBorder="1"/>
    <xf numFmtId="0" fontId="5" fillId="0" borderId="1" xfId="0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1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12" fillId="0" borderId="0" xfId="0" applyFont="1"/>
    <xf numFmtId="0" fontId="1" fillId="0" borderId="2" xfId="0" applyFont="1" applyBorder="1"/>
    <xf numFmtId="0" fontId="0" fillId="0" borderId="0" xfId="0" applyFill="1" applyBorder="1"/>
    <xf numFmtId="0" fontId="12" fillId="0" borderId="0" xfId="0" applyFont="1" applyFill="1" applyBorder="1"/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4">
    <cellStyle name="Parasts" xfId="0" builtinId="0"/>
    <cellStyle name="Parasts 2" xfId="3" xr:uid="{00000000-0005-0000-0000-000001000000}"/>
    <cellStyle name="Parasts 4" xfId="2" xr:uid="{00000000-0005-0000-0000-000002000000}"/>
    <cellStyle name="Parasts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0"/>
  <sheetViews>
    <sheetView tabSelected="1" workbookViewId="0">
      <selection activeCell="Q3" sqref="Q3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hidden="1" customWidth="1"/>
    <col min="9" max="10" width="9.28515625" hidden="1" customWidth="1"/>
    <col min="11" max="11" width="8.5703125" hidden="1" customWidth="1"/>
    <col min="12" max="12" width="12" hidden="1" customWidth="1"/>
    <col min="13" max="13" width="11.7109375" hidden="1" customWidth="1"/>
  </cols>
  <sheetData>
    <row r="1" spans="1:13" ht="23.25" customHeight="1" x14ac:dyDescent="0.25">
      <c r="A1" s="101" t="s">
        <v>104</v>
      </c>
      <c r="B1" s="101"/>
      <c r="C1" s="101"/>
      <c r="D1" s="101"/>
      <c r="E1" s="101"/>
      <c r="F1" s="101"/>
    </row>
    <row r="2" spans="1:13" ht="33.75" customHeight="1" x14ac:dyDescent="0.25">
      <c r="A2" s="102" t="s">
        <v>103</v>
      </c>
      <c r="B2" s="102"/>
      <c r="C2" s="102"/>
      <c r="D2" s="102"/>
      <c r="E2" s="102"/>
      <c r="F2" s="102"/>
    </row>
    <row r="3" spans="1:13" ht="15.75" customHeight="1" x14ac:dyDescent="0.25">
      <c r="A3" s="75"/>
      <c r="B3" s="76"/>
      <c r="C3" s="76"/>
      <c r="D3" s="76"/>
      <c r="E3" s="76"/>
      <c r="F3" s="74"/>
    </row>
    <row r="4" spans="1:13" ht="47.25" x14ac:dyDescent="0.25">
      <c r="A4" s="1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>
        <v>1100</v>
      </c>
      <c r="H4" s="5">
        <v>1200</v>
      </c>
      <c r="I4" s="4">
        <v>1100</v>
      </c>
      <c r="J4" s="4">
        <v>1100</v>
      </c>
      <c r="K4" s="5">
        <v>1200</v>
      </c>
      <c r="L4" s="4">
        <v>1100</v>
      </c>
      <c r="M4" s="5">
        <v>1200</v>
      </c>
    </row>
    <row r="5" spans="1:13" ht="15.75" x14ac:dyDescent="0.25">
      <c r="A5" s="81" t="s">
        <v>6</v>
      </c>
      <c r="B5" s="82"/>
      <c r="C5" s="82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5.75" x14ac:dyDescent="0.25">
      <c r="A6" s="8">
        <v>1</v>
      </c>
      <c r="B6" s="9" t="s">
        <v>7</v>
      </c>
      <c r="C6" s="8">
        <v>134508</v>
      </c>
      <c r="D6" s="8">
        <v>0.15</v>
      </c>
      <c r="E6" s="8">
        <v>1110</v>
      </c>
      <c r="F6" s="8">
        <f>ROUND(D6*E6,0)</f>
        <v>167</v>
      </c>
      <c r="G6" s="7"/>
      <c r="H6" s="7"/>
      <c r="I6" s="7"/>
      <c r="J6" s="7"/>
      <c r="K6" s="7"/>
      <c r="L6" s="7"/>
      <c r="M6" s="7"/>
    </row>
    <row r="7" spans="1:13" ht="15.75" x14ac:dyDescent="0.25">
      <c r="A7" s="8">
        <v>2</v>
      </c>
      <c r="B7" s="12" t="s">
        <v>8</v>
      </c>
      <c r="C7" s="8" t="s">
        <v>9</v>
      </c>
      <c r="D7" s="8">
        <v>0.3</v>
      </c>
      <c r="E7" s="8">
        <v>919</v>
      </c>
      <c r="F7" s="8">
        <f t="shared" ref="F7:F10" si="0">ROUND(D7*E7,0)</f>
        <v>276</v>
      </c>
      <c r="G7" s="7"/>
      <c r="H7" s="7"/>
      <c r="I7" s="7"/>
      <c r="J7" s="7"/>
      <c r="K7" s="7"/>
      <c r="L7" s="7"/>
      <c r="M7" s="7"/>
    </row>
    <row r="8" spans="1:13" ht="15.75" x14ac:dyDescent="0.25">
      <c r="A8" s="8">
        <v>3</v>
      </c>
      <c r="B8" s="9" t="s">
        <v>10</v>
      </c>
      <c r="C8" s="8" t="s">
        <v>11</v>
      </c>
      <c r="D8" s="8">
        <v>3.9E-2</v>
      </c>
      <c r="E8" s="8">
        <v>919</v>
      </c>
      <c r="F8" s="8">
        <f t="shared" si="0"/>
        <v>36</v>
      </c>
      <c r="G8" s="7"/>
      <c r="H8" s="7"/>
      <c r="I8" s="7"/>
      <c r="J8" s="7"/>
      <c r="K8" s="7"/>
      <c r="L8" s="7"/>
      <c r="M8" s="7"/>
    </row>
    <row r="9" spans="1:13" ht="15.75" x14ac:dyDescent="0.25">
      <c r="A9" s="8">
        <v>4</v>
      </c>
      <c r="B9" s="9" t="s">
        <v>12</v>
      </c>
      <c r="C9" s="8" t="s">
        <v>13</v>
      </c>
      <c r="D9" s="8">
        <v>0.65</v>
      </c>
      <c r="E9" s="8">
        <v>830</v>
      </c>
      <c r="F9" s="8">
        <f t="shared" si="0"/>
        <v>540</v>
      </c>
      <c r="G9" s="7"/>
      <c r="H9" s="7"/>
      <c r="I9" s="7"/>
      <c r="J9" s="7"/>
      <c r="K9" s="7"/>
      <c r="L9" s="7"/>
      <c r="M9" s="7"/>
    </row>
    <row r="10" spans="1:13" ht="15.75" x14ac:dyDescent="0.25">
      <c r="A10" s="8">
        <v>5</v>
      </c>
      <c r="B10" s="9" t="s">
        <v>14</v>
      </c>
      <c r="C10" s="8" t="s">
        <v>15</v>
      </c>
      <c r="D10" s="8">
        <v>0.15</v>
      </c>
      <c r="E10" s="8">
        <v>830</v>
      </c>
      <c r="F10" s="8">
        <f t="shared" si="0"/>
        <v>125</v>
      </c>
      <c r="G10" s="7"/>
      <c r="H10" s="7"/>
      <c r="I10" s="7"/>
      <c r="J10" s="7"/>
      <c r="K10" s="7"/>
      <c r="L10" s="7"/>
      <c r="M10" s="7"/>
    </row>
    <row r="11" spans="1:13" ht="15.75" x14ac:dyDescent="0.25">
      <c r="A11" s="13"/>
      <c r="B11" s="14" t="s">
        <v>16</v>
      </c>
      <c r="C11" s="4"/>
      <c r="D11" s="4">
        <f>SUM(D6:D10)</f>
        <v>1.2889999999999999</v>
      </c>
      <c r="E11" s="4"/>
      <c r="F11" s="4">
        <f>SUM(F6:F10)</f>
        <v>1144</v>
      </c>
      <c r="G11" s="15">
        <f>F11*4</f>
        <v>4576</v>
      </c>
      <c r="H11" s="15">
        <f>ROUND(G11*0.2359,0)</f>
        <v>1079</v>
      </c>
      <c r="I11" s="60"/>
      <c r="J11" s="15">
        <f>I11*4</f>
        <v>0</v>
      </c>
      <c r="K11" s="15">
        <f>ROUND(J11*0.2359,0)</f>
        <v>0</v>
      </c>
      <c r="L11" s="16">
        <f>G11+J11</f>
        <v>4576</v>
      </c>
      <c r="M11" s="16">
        <f>H11+K11</f>
        <v>1079</v>
      </c>
    </row>
    <row r="12" spans="1:13" ht="15.75" x14ac:dyDescent="0.25">
      <c r="A12" s="81" t="s">
        <v>17</v>
      </c>
      <c r="B12" s="82"/>
      <c r="C12" s="82"/>
      <c r="D12" s="6"/>
      <c r="E12" s="6"/>
      <c r="F12" s="6"/>
      <c r="G12" s="15"/>
      <c r="H12" s="15"/>
      <c r="I12" s="15"/>
      <c r="J12" s="15"/>
      <c r="K12" s="15"/>
      <c r="L12" s="16"/>
      <c r="M12" s="16"/>
    </row>
    <row r="13" spans="1:13" ht="15.75" x14ac:dyDescent="0.25">
      <c r="A13" s="13">
        <v>1</v>
      </c>
      <c r="B13" s="9" t="s">
        <v>18</v>
      </c>
      <c r="C13" s="8" t="s">
        <v>19</v>
      </c>
      <c r="D13" s="8">
        <v>0.8</v>
      </c>
      <c r="E13" s="8">
        <v>1110</v>
      </c>
      <c r="F13" s="8">
        <f>ROUND(D13*E13,0)</f>
        <v>888</v>
      </c>
      <c r="G13" s="15"/>
      <c r="H13" s="15"/>
      <c r="I13" s="15"/>
      <c r="J13" s="15"/>
      <c r="K13" s="15"/>
      <c r="L13" s="16"/>
      <c r="M13" s="16"/>
    </row>
    <row r="14" spans="1:13" ht="15.75" x14ac:dyDescent="0.25">
      <c r="A14" s="13">
        <v>2</v>
      </c>
      <c r="B14" s="9" t="s">
        <v>20</v>
      </c>
      <c r="C14" s="8" t="s">
        <v>21</v>
      </c>
      <c r="D14" s="8">
        <v>1.895</v>
      </c>
      <c r="E14" s="8">
        <v>872</v>
      </c>
      <c r="F14" s="8">
        <f t="shared" ref="F14:F16" si="1">ROUND(D14*E14,0)</f>
        <v>1652</v>
      </c>
      <c r="G14" s="15"/>
      <c r="H14" s="15"/>
      <c r="I14" s="15"/>
      <c r="J14" s="15"/>
      <c r="K14" s="15"/>
      <c r="L14" s="16"/>
      <c r="M14" s="16"/>
    </row>
    <row r="15" spans="1:13" ht="15.75" x14ac:dyDescent="0.25">
      <c r="A15" s="13">
        <v>3</v>
      </c>
      <c r="B15" s="9" t="s">
        <v>22</v>
      </c>
      <c r="C15" s="8" t="s">
        <v>23</v>
      </c>
      <c r="D15" s="8">
        <v>0.3</v>
      </c>
      <c r="E15" s="8">
        <v>872</v>
      </c>
      <c r="F15" s="8">
        <f t="shared" si="1"/>
        <v>262</v>
      </c>
      <c r="G15" s="15"/>
      <c r="H15" s="15"/>
      <c r="I15" s="15"/>
      <c r="J15" s="15"/>
      <c r="K15" s="15"/>
      <c r="L15" s="16"/>
      <c r="M15" s="16"/>
    </row>
    <row r="16" spans="1:13" ht="15.75" x14ac:dyDescent="0.25">
      <c r="A16" s="13">
        <v>4</v>
      </c>
      <c r="B16" s="9" t="s">
        <v>24</v>
      </c>
      <c r="C16" s="8" t="s">
        <v>25</v>
      </c>
      <c r="D16" s="8">
        <v>0.18</v>
      </c>
      <c r="E16" s="8">
        <v>830</v>
      </c>
      <c r="F16" s="8">
        <f t="shared" si="1"/>
        <v>149</v>
      </c>
      <c r="G16" s="15"/>
      <c r="H16" s="15"/>
      <c r="I16" s="15"/>
      <c r="J16" s="15"/>
      <c r="K16" s="15"/>
      <c r="L16" s="16"/>
      <c r="M16" s="16"/>
    </row>
    <row r="17" spans="1:13" ht="15.75" x14ac:dyDescent="0.25">
      <c r="A17" s="13"/>
      <c r="B17" s="14" t="s">
        <v>26</v>
      </c>
      <c r="C17" s="4"/>
      <c r="D17" s="4">
        <f>SUM(D13:D16)</f>
        <v>3.1750000000000003</v>
      </c>
      <c r="E17" s="4"/>
      <c r="F17" s="4">
        <f>SUM(F13:F16)</f>
        <v>2951</v>
      </c>
      <c r="G17" s="15">
        <f>F17*4</f>
        <v>11804</v>
      </c>
      <c r="H17" s="15">
        <f>ROUND(G17*0.2359,0)</f>
        <v>2785</v>
      </c>
      <c r="I17" s="15">
        <v>0</v>
      </c>
      <c r="J17" s="15">
        <f>I17*4</f>
        <v>0</v>
      </c>
      <c r="K17" s="15">
        <f>ROUND(J17*0.2359,0)</f>
        <v>0</v>
      </c>
      <c r="L17" s="16">
        <f>G17+J17</f>
        <v>11804</v>
      </c>
      <c r="M17" s="16">
        <f>H17+K17</f>
        <v>2785</v>
      </c>
    </row>
    <row r="18" spans="1:13" ht="15.75" x14ac:dyDescent="0.25">
      <c r="A18" s="83" t="s">
        <v>27</v>
      </c>
      <c r="B18" s="84"/>
      <c r="C18" s="84"/>
      <c r="D18" s="6"/>
      <c r="E18" s="6"/>
      <c r="F18" s="6"/>
      <c r="G18" s="15"/>
      <c r="H18" s="15"/>
      <c r="I18" s="15"/>
      <c r="J18" s="15"/>
      <c r="K18" s="15"/>
      <c r="L18" s="16"/>
      <c r="M18" s="16"/>
    </row>
    <row r="19" spans="1:13" ht="15.75" x14ac:dyDescent="0.25">
      <c r="A19" s="13">
        <v>1</v>
      </c>
      <c r="B19" s="12" t="s">
        <v>8</v>
      </c>
      <c r="C19" s="8" t="s">
        <v>9</v>
      </c>
      <c r="D19" s="8">
        <v>0.4</v>
      </c>
      <c r="E19" s="8">
        <v>1006</v>
      </c>
      <c r="F19" s="8">
        <f>ROUND(D19*E19,0)</f>
        <v>402</v>
      </c>
      <c r="G19" s="15"/>
      <c r="H19" s="15"/>
      <c r="I19" s="15"/>
      <c r="J19" s="15"/>
      <c r="K19" s="15"/>
      <c r="L19" s="16"/>
      <c r="M19" s="16"/>
    </row>
    <row r="20" spans="1:13" ht="15.75" x14ac:dyDescent="0.25">
      <c r="A20" s="13">
        <v>2</v>
      </c>
      <c r="B20" s="9" t="s">
        <v>12</v>
      </c>
      <c r="C20" s="8" t="s">
        <v>13</v>
      </c>
      <c r="D20" s="8">
        <v>0</v>
      </c>
      <c r="E20" s="8"/>
      <c r="F20" s="8">
        <f>ROUND(D20*E20,0)</f>
        <v>0</v>
      </c>
      <c r="G20" s="15"/>
      <c r="H20" s="15"/>
      <c r="I20" s="15"/>
      <c r="J20" s="15"/>
      <c r="K20" s="15"/>
      <c r="L20" s="16"/>
      <c r="M20" s="16"/>
    </row>
    <row r="21" spans="1:13" ht="15.75" x14ac:dyDescent="0.25">
      <c r="A21" s="13"/>
      <c r="B21" s="17" t="s">
        <v>26</v>
      </c>
      <c r="C21" s="8"/>
      <c r="D21" s="4">
        <f>SUM(D19:D20)</f>
        <v>0.4</v>
      </c>
      <c r="E21" s="4"/>
      <c r="F21" s="4">
        <f>SUM(F19:F20)</f>
        <v>402</v>
      </c>
      <c r="G21" s="15">
        <f>F21*4</f>
        <v>1608</v>
      </c>
      <c r="H21" s="15">
        <f>ROUND(G21*0.2359,0)</f>
        <v>379</v>
      </c>
      <c r="I21" s="15"/>
      <c r="J21" s="15">
        <f>I21*4</f>
        <v>0</v>
      </c>
      <c r="K21" s="15">
        <f>ROUND(J21*0.2359,0)</f>
        <v>0</v>
      </c>
      <c r="L21" s="16">
        <f>G21+J21</f>
        <v>1608</v>
      </c>
      <c r="M21" s="16">
        <f>H21+K21</f>
        <v>379</v>
      </c>
    </row>
    <row r="22" spans="1:13" ht="15.75" customHeight="1" x14ac:dyDescent="0.25">
      <c r="A22" s="83" t="s">
        <v>28</v>
      </c>
      <c r="B22" s="84"/>
      <c r="C22" s="84"/>
      <c r="D22" s="6"/>
      <c r="E22" s="6"/>
      <c r="F22" s="6"/>
      <c r="G22" s="15"/>
      <c r="H22" s="15"/>
      <c r="I22" s="15"/>
      <c r="J22" s="15"/>
      <c r="K22" s="15"/>
      <c r="L22" s="16"/>
      <c r="M22" s="16"/>
    </row>
    <row r="23" spans="1:13" ht="15.75" x14ac:dyDescent="0.25">
      <c r="A23" s="13">
        <v>1</v>
      </c>
      <c r="B23" s="12" t="s">
        <v>29</v>
      </c>
      <c r="C23" s="8" t="s">
        <v>11</v>
      </c>
      <c r="D23" s="8">
        <v>0.25</v>
      </c>
      <c r="E23" s="8">
        <v>919</v>
      </c>
      <c r="F23" s="8">
        <f>ROUND(D23*E23,0)</f>
        <v>230</v>
      </c>
      <c r="G23" s="15"/>
      <c r="H23" s="15"/>
      <c r="I23" s="15"/>
      <c r="J23" s="15"/>
      <c r="K23" s="15"/>
      <c r="L23" s="16"/>
      <c r="M23" s="16"/>
    </row>
    <row r="24" spans="1:13" ht="15.75" x14ac:dyDescent="0.25">
      <c r="A24" s="13">
        <v>2</v>
      </c>
      <c r="B24" s="12" t="s">
        <v>20</v>
      </c>
      <c r="C24" s="8" t="s">
        <v>21</v>
      </c>
      <c r="D24" s="8">
        <v>2.81</v>
      </c>
      <c r="E24" s="8">
        <v>872</v>
      </c>
      <c r="F24" s="8">
        <f t="shared" ref="F24:F26" si="2">ROUND(D24*E24,0)</f>
        <v>2450</v>
      </c>
      <c r="G24" s="15"/>
      <c r="H24" s="15"/>
      <c r="I24" s="15"/>
      <c r="J24" s="15"/>
      <c r="K24" s="15"/>
      <c r="L24" s="16"/>
      <c r="M24" s="16"/>
    </row>
    <row r="25" spans="1:13" ht="15.75" x14ac:dyDescent="0.25">
      <c r="A25" s="13">
        <v>3</v>
      </c>
      <c r="B25" s="12" t="s">
        <v>22</v>
      </c>
      <c r="C25" s="8" t="s">
        <v>23</v>
      </c>
      <c r="D25" s="8">
        <v>0.45</v>
      </c>
      <c r="E25" s="8">
        <v>872</v>
      </c>
      <c r="F25" s="8">
        <f t="shared" si="2"/>
        <v>392</v>
      </c>
      <c r="G25" s="15"/>
      <c r="H25" s="15"/>
      <c r="I25" s="15"/>
      <c r="J25" s="15"/>
      <c r="K25" s="15"/>
      <c r="L25" s="16"/>
      <c r="M25" s="16"/>
    </row>
    <row r="26" spans="1:13" ht="15.75" x14ac:dyDescent="0.25">
      <c r="A26" s="13">
        <v>4</v>
      </c>
      <c r="B26" s="12" t="s">
        <v>24</v>
      </c>
      <c r="C26" s="8" t="s">
        <v>25</v>
      </c>
      <c r="D26" s="8">
        <v>0.185</v>
      </c>
      <c r="E26" s="8">
        <v>830</v>
      </c>
      <c r="F26" s="8">
        <f t="shared" si="2"/>
        <v>154</v>
      </c>
      <c r="G26" s="15"/>
      <c r="H26" s="15"/>
      <c r="I26" s="15"/>
      <c r="J26" s="15"/>
      <c r="K26" s="15"/>
      <c r="L26" s="16"/>
      <c r="M26" s="16"/>
    </row>
    <row r="27" spans="1:13" ht="15.75" x14ac:dyDescent="0.25">
      <c r="A27" s="13"/>
      <c r="B27" s="17" t="s">
        <v>26</v>
      </c>
      <c r="C27" s="4"/>
      <c r="D27" s="4">
        <f>SUM(D23:D26)</f>
        <v>3.6950000000000003</v>
      </c>
      <c r="E27" s="4"/>
      <c r="F27" s="4">
        <f>SUM(F23:F26)</f>
        <v>3226</v>
      </c>
      <c r="G27" s="15">
        <f>F27*4</f>
        <v>12904</v>
      </c>
      <c r="H27" s="15">
        <f>ROUND(G27*0.2359,0)</f>
        <v>3044</v>
      </c>
      <c r="I27" s="15">
        <v>0</v>
      </c>
      <c r="J27" s="15">
        <f>I27*4</f>
        <v>0</v>
      </c>
      <c r="K27" s="15">
        <f>ROUND(J27*0.2359,0)</f>
        <v>0</v>
      </c>
      <c r="L27" s="16">
        <f>G27+J27</f>
        <v>12904</v>
      </c>
      <c r="M27" s="16">
        <f>H27+K27</f>
        <v>3044</v>
      </c>
    </row>
    <row r="28" spans="1:13" ht="15.75" x14ac:dyDescent="0.25">
      <c r="A28" s="81" t="s">
        <v>30</v>
      </c>
      <c r="B28" s="82"/>
      <c r="C28" s="82"/>
      <c r="D28" s="6"/>
      <c r="E28" s="6"/>
      <c r="F28" s="6"/>
      <c r="G28" s="15"/>
      <c r="H28" s="15"/>
      <c r="I28" s="15"/>
      <c r="J28" s="15"/>
      <c r="K28" s="15"/>
      <c r="L28" s="16"/>
      <c r="M28" s="16"/>
    </row>
    <row r="29" spans="1:13" ht="15.75" x14ac:dyDescent="0.25">
      <c r="A29" s="18">
        <v>1</v>
      </c>
      <c r="B29" s="12" t="s">
        <v>8</v>
      </c>
      <c r="C29" s="8" t="s">
        <v>9</v>
      </c>
      <c r="D29" s="8">
        <v>0.2</v>
      </c>
      <c r="E29" s="8">
        <v>919</v>
      </c>
      <c r="F29" s="8">
        <f>ROUND(D29*E29,0)</f>
        <v>184</v>
      </c>
      <c r="G29" s="15"/>
      <c r="H29" s="15"/>
      <c r="I29" s="15"/>
      <c r="J29" s="15"/>
      <c r="K29" s="15"/>
      <c r="L29" s="16"/>
      <c r="M29" s="16"/>
    </row>
    <row r="30" spans="1:13" ht="15.75" x14ac:dyDescent="0.25">
      <c r="A30" s="18"/>
      <c r="B30" s="9" t="s">
        <v>10</v>
      </c>
      <c r="C30" s="8" t="s">
        <v>11</v>
      </c>
      <c r="D30" s="8">
        <v>7.8E-2</v>
      </c>
      <c r="E30" s="8">
        <v>919</v>
      </c>
      <c r="F30" s="8">
        <f>ROUND(D30*E30,0)</f>
        <v>72</v>
      </c>
      <c r="G30" s="15"/>
      <c r="H30" s="15"/>
      <c r="I30" s="15"/>
      <c r="J30" s="15"/>
      <c r="K30" s="15"/>
      <c r="L30" s="16"/>
      <c r="M30" s="16"/>
    </row>
    <row r="31" spans="1:13" ht="15.75" x14ac:dyDescent="0.25">
      <c r="A31" s="13">
        <v>2</v>
      </c>
      <c r="B31" s="9" t="s">
        <v>12</v>
      </c>
      <c r="C31" s="8" t="s">
        <v>13</v>
      </c>
      <c r="D31" s="8">
        <v>0.15</v>
      </c>
      <c r="E31" s="8">
        <v>830</v>
      </c>
      <c r="F31" s="8">
        <f>ROUND(D31*E31,0)</f>
        <v>125</v>
      </c>
      <c r="G31" s="15"/>
      <c r="H31" s="15"/>
      <c r="I31" s="15"/>
      <c r="J31" s="15"/>
      <c r="K31" s="15"/>
      <c r="L31" s="16"/>
      <c r="M31" s="16"/>
    </row>
    <row r="32" spans="1:13" ht="15.75" x14ac:dyDescent="0.25">
      <c r="A32" s="18"/>
      <c r="B32" s="17" t="s">
        <v>26</v>
      </c>
      <c r="C32" s="8"/>
      <c r="D32" s="19">
        <f>SUM(D29:D31)</f>
        <v>0.42800000000000005</v>
      </c>
      <c r="E32" s="19"/>
      <c r="F32" s="19">
        <f>SUM(F29:F31)</f>
        <v>381</v>
      </c>
      <c r="G32" s="15">
        <f>F32*4</f>
        <v>1524</v>
      </c>
      <c r="H32" s="15">
        <f>ROUND(G32*0.2359,0)</f>
        <v>360</v>
      </c>
      <c r="I32" s="15"/>
      <c r="J32" s="15">
        <f>I32*4</f>
        <v>0</v>
      </c>
      <c r="K32" s="15">
        <f>ROUND(J32*0.2359,0)</f>
        <v>0</v>
      </c>
      <c r="L32" s="16">
        <f>G32+J32</f>
        <v>1524</v>
      </c>
      <c r="M32" s="16">
        <f>H32+K32</f>
        <v>360</v>
      </c>
    </row>
    <row r="33" spans="1:24" ht="15.75" x14ac:dyDescent="0.25">
      <c r="A33" s="81" t="s">
        <v>31</v>
      </c>
      <c r="B33" s="82"/>
      <c r="C33" s="82"/>
      <c r="D33" s="6"/>
      <c r="E33" s="6"/>
      <c r="F33" s="6"/>
      <c r="G33" s="15"/>
      <c r="H33" s="15"/>
      <c r="I33" s="15"/>
      <c r="J33" s="15"/>
      <c r="K33" s="15"/>
      <c r="L33" s="16"/>
      <c r="M33" s="16"/>
    </row>
    <row r="34" spans="1:24" ht="15.75" x14ac:dyDescent="0.25">
      <c r="A34" s="18">
        <v>1</v>
      </c>
      <c r="B34" s="12" t="s">
        <v>18</v>
      </c>
      <c r="C34" s="8" t="s">
        <v>19</v>
      </c>
      <c r="D34" s="8">
        <v>1</v>
      </c>
      <c r="E34" s="8">
        <v>1110</v>
      </c>
      <c r="F34" s="8">
        <f t="shared" ref="F34:F39" si="3">ROUND(D34*E34,0)</f>
        <v>1110</v>
      </c>
      <c r="G34" s="15"/>
      <c r="H34" s="15"/>
      <c r="I34" s="15"/>
      <c r="J34" s="15"/>
      <c r="K34" s="15"/>
      <c r="L34" s="16"/>
      <c r="M34" s="16"/>
    </row>
    <row r="35" spans="1:24" ht="15.75" x14ac:dyDescent="0.25">
      <c r="A35" s="18">
        <v>2</v>
      </c>
      <c r="B35" s="12" t="s">
        <v>29</v>
      </c>
      <c r="C35" s="8" t="s">
        <v>11</v>
      </c>
      <c r="D35" s="8">
        <v>0.3</v>
      </c>
      <c r="E35" s="8">
        <v>919</v>
      </c>
      <c r="F35" s="8">
        <f t="shared" si="3"/>
        <v>276</v>
      </c>
      <c r="G35" s="15"/>
      <c r="H35" s="15"/>
      <c r="I35" s="15"/>
      <c r="J35" s="15"/>
      <c r="K35" s="15"/>
      <c r="L35" s="16"/>
      <c r="M35" s="16"/>
    </row>
    <row r="36" spans="1:24" ht="15.75" x14ac:dyDescent="0.25">
      <c r="A36" s="18">
        <v>3</v>
      </c>
      <c r="B36" s="12" t="s">
        <v>20</v>
      </c>
      <c r="C36" s="8" t="s">
        <v>21</v>
      </c>
      <c r="D36" s="8">
        <v>3.972</v>
      </c>
      <c r="E36" s="8">
        <v>872</v>
      </c>
      <c r="F36" s="8">
        <f t="shared" si="3"/>
        <v>3464</v>
      </c>
      <c r="G36" s="15"/>
      <c r="H36" s="15"/>
      <c r="I36" s="15"/>
      <c r="J36" s="15"/>
      <c r="K36" s="15"/>
      <c r="L36" s="16"/>
      <c r="M36" s="16"/>
    </row>
    <row r="37" spans="1:24" ht="15.75" x14ac:dyDescent="0.25">
      <c r="A37" s="18">
        <v>4</v>
      </c>
      <c r="B37" s="12" t="s">
        <v>22</v>
      </c>
      <c r="C37" s="8" t="s">
        <v>23</v>
      </c>
      <c r="D37" s="8">
        <v>0.6</v>
      </c>
      <c r="E37" s="8">
        <v>872</v>
      </c>
      <c r="F37" s="8">
        <f t="shared" si="3"/>
        <v>523</v>
      </c>
      <c r="G37" s="15"/>
      <c r="H37" s="15"/>
      <c r="I37" s="15"/>
      <c r="J37" s="15"/>
      <c r="K37" s="15"/>
      <c r="L37" s="16"/>
      <c r="M37" s="16"/>
    </row>
    <row r="38" spans="1:24" ht="15.75" x14ac:dyDescent="0.25">
      <c r="A38" s="18">
        <v>5</v>
      </c>
      <c r="B38" s="12" t="s">
        <v>32</v>
      </c>
      <c r="C38" s="8" t="s">
        <v>33</v>
      </c>
      <c r="D38" s="8">
        <v>0.2</v>
      </c>
      <c r="E38" s="8">
        <v>872</v>
      </c>
      <c r="F38" s="8">
        <f t="shared" si="3"/>
        <v>174</v>
      </c>
      <c r="G38" s="15"/>
      <c r="H38" s="15"/>
      <c r="I38" s="15"/>
      <c r="J38" s="15"/>
      <c r="K38" s="15"/>
      <c r="L38" s="16"/>
      <c r="M38" s="16"/>
    </row>
    <row r="39" spans="1:24" ht="15.75" x14ac:dyDescent="0.25">
      <c r="A39" s="18">
        <v>6</v>
      </c>
      <c r="B39" s="12" t="s">
        <v>24</v>
      </c>
      <c r="C39" s="8" t="s">
        <v>25</v>
      </c>
      <c r="D39" s="8">
        <v>0.66</v>
      </c>
      <c r="E39" s="8">
        <v>830</v>
      </c>
      <c r="F39" s="8">
        <f t="shared" si="3"/>
        <v>548</v>
      </c>
      <c r="G39" s="15"/>
      <c r="H39" s="15"/>
      <c r="I39" s="15"/>
      <c r="J39" s="15"/>
      <c r="K39" s="15"/>
      <c r="L39" s="16"/>
      <c r="M39" s="16"/>
    </row>
    <row r="40" spans="1:24" ht="15.75" x14ac:dyDescent="0.25">
      <c r="A40" s="18"/>
      <c r="B40" s="17" t="s">
        <v>26</v>
      </c>
      <c r="C40" s="8"/>
      <c r="D40" s="19">
        <f>SUM(D34:D39)</f>
        <v>6.7320000000000002</v>
      </c>
      <c r="E40" s="19"/>
      <c r="F40" s="19">
        <f>SUM(F34:F39)</f>
        <v>6095</v>
      </c>
      <c r="G40" s="15">
        <f>F40*4</f>
        <v>24380</v>
      </c>
      <c r="H40" s="15">
        <f>ROUND(G40*0.2359,0)</f>
        <v>5751</v>
      </c>
      <c r="I40" s="15">
        <v>244.16</v>
      </c>
      <c r="J40" s="15">
        <f>I40*4</f>
        <v>976.64</v>
      </c>
      <c r="K40" s="15">
        <f>ROUND(J40*0.2359,0)</f>
        <v>230</v>
      </c>
      <c r="L40" s="16">
        <f>G40+J40</f>
        <v>25356.639999999999</v>
      </c>
      <c r="M40" s="16">
        <f>H40+K40</f>
        <v>5981</v>
      </c>
    </row>
    <row r="41" spans="1:24" ht="15.75" customHeight="1" x14ac:dyDescent="0.25">
      <c r="A41" s="85" t="s">
        <v>93</v>
      </c>
      <c r="B41" s="86"/>
      <c r="C41" s="86"/>
      <c r="D41" s="86"/>
      <c r="E41" s="86"/>
      <c r="F41" s="87"/>
      <c r="G41" s="15"/>
      <c r="H41" s="15"/>
      <c r="I41" s="15"/>
      <c r="J41" s="15"/>
      <c r="K41" s="15"/>
      <c r="L41" s="16"/>
      <c r="M41" s="16"/>
    </row>
    <row r="42" spans="1:24" ht="15.75" x14ac:dyDescent="0.25">
      <c r="A42" s="8">
        <v>1</v>
      </c>
      <c r="B42" s="20" t="s">
        <v>10</v>
      </c>
      <c r="C42" s="8" t="s">
        <v>11</v>
      </c>
      <c r="D42" s="8">
        <v>0.09</v>
      </c>
      <c r="E42" s="8">
        <v>919</v>
      </c>
      <c r="F42" s="8">
        <f>ROUND(D42*E42,0)</f>
        <v>83</v>
      </c>
      <c r="G42" s="15"/>
      <c r="H42" s="15"/>
      <c r="I42" s="15"/>
      <c r="J42" s="15"/>
      <c r="K42" s="15"/>
      <c r="L42" s="16"/>
      <c r="M42" s="16"/>
    </row>
    <row r="43" spans="1:24" ht="15.75" x14ac:dyDescent="0.25">
      <c r="A43" s="8">
        <v>2</v>
      </c>
      <c r="B43" s="30" t="s">
        <v>46</v>
      </c>
      <c r="C43" s="8" t="s">
        <v>47</v>
      </c>
      <c r="D43" s="8">
        <v>1</v>
      </c>
      <c r="E43" s="8">
        <v>830</v>
      </c>
      <c r="F43" s="8">
        <f>ROUND(D43*E43,0)</f>
        <v>830</v>
      </c>
      <c r="G43" s="15"/>
      <c r="H43" s="15"/>
      <c r="I43" s="15"/>
      <c r="J43" s="15"/>
      <c r="K43" s="15"/>
      <c r="L43" s="16"/>
      <c r="M43" s="16"/>
    </row>
    <row r="44" spans="1:24" ht="15.75" x14ac:dyDescent="0.25">
      <c r="A44" s="8">
        <v>3</v>
      </c>
      <c r="B44" s="20" t="s">
        <v>48</v>
      </c>
      <c r="C44" s="8" t="s">
        <v>49</v>
      </c>
      <c r="D44" s="8">
        <v>0.5</v>
      </c>
      <c r="E44" s="8">
        <v>830</v>
      </c>
      <c r="F44" s="8">
        <f t="shared" ref="F44:F46" si="4">ROUND(D44*E44,0)</f>
        <v>415</v>
      </c>
      <c r="G44" s="15"/>
      <c r="H44" s="15"/>
      <c r="I44" s="15"/>
      <c r="J44" s="15"/>
      <c r="K44" s="15"/>
      <c r="L44" s="16"/>
      <c r="M44" s="16"/>
    </row>
    <row r="45" spans="1:24" ht="31.5" x14ac:dyDescent="0.25">
      <c r="A45" s="8">
        <v>4</v>
      </c>
      <c r="B45" s="20" t="s">
        <v>94</v>
      </c>
      <c r="C45" s="63">
        <v>233001</v>
      </c>
      <c r="D45" s="8">
        <v>0.63</v>
      </c>
      <c r="E45" s="8">
        <v>830</v>
      </c>
      <c r="F45" s="8">
        <f t="shared" si="4"/>
        <v>523</v>
      </c>
      <c r="G45" s="15"/>
      <c r="H45" s="15"/>
      <c r="I45" s="15"/>
      <c r="J45" s="15"/>
      <c r="K45" s="15"/>
      <c r="L45" s="16"/>
      <c r="M45" s="16"/>
    </row>
    <row r="46" spans="1:24" ht="15.75" x14ac:dyDescent="0.25">
      <c r="A46" s="8">
        <v>5</v>
      </c>
      <c r="B46" s="20" t="s">
        <v>91</v>
      </c>
      <c r="C46" s="8" t="s">
        <v>84</v>
      </c>
      <c r="D46" s="8">
        <v>0.4</v>
      </c>
      <c r="E46" s="8">
        <v>830</v>
      </c>
      <c r="F46" s="8">
        <f t="shared" si="4"/>
        <v>332</v>
      </c>
      <c r="G46" s="15"/>
      <c r="H46" s="15"/>
      <c r="I46" s="15"/>
      <c r="J46" s="15"/>
      <c r="K46" s="15"/>
      <c r="L46" s="16"/>
      <c r="M46" s="16"/>
    </row>
    <row r="47" spans="1:24" ht="15.75" x14ac:dyDescent="0.25">
      <c r="A47" s="18"/>
      <c r="B47" s="17" t="s">
        <v>26</v>
      </c>
      <c r="C47" s="8"/>
      <c r="D47" s="19">
        <f>SUM(D42:D46)</f>
        <v>2.62</v>
      </c>
      <c r="E47" s="19"/>
      <c r="F47" s="19">
        <f>SUM(F42:F46)</f>
        <v>2183</v>
      </c>
      <c r="G47" s="15"/>
      <c r="H47" s="15"/>
      <c r="I47" s="15"/>
      <c r="J47" s="15"/>
      <c r="K47" s="15"/>
      <c r="L47" s="16"/>
      <c r="M47" s="16"/>
    </row>
    <row r="48" spans="1:24" ht="15.75" customHeight="1" x14ac:dyDescent="0.25">
      <c r="A48" s="81" t="s">
        <v>95</v>
      </c>
      <c r="B48" s="82"/>
      <c r="C48" s="82"/>
      <c r="D48" s="82"/>
      <c r="E48" s="82"/>
      <c r="F48" s="88"/>
      <c r="G48" s="15"/>
      <c r="H48" s="15"/>
      <c r="I48" s="15"/>
      <c r="J48" s="15"/>
      <c r="K48" s="15"/>
      <c r="L48" s="16"/>
      <c r="M48" s="78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1:24" ht="15.75" x14ac:dyDescent="0.25">
      <c r="A49" s="8">
        <v>1</v>
      </c>
      <c r="B49" s="64" t="s">
        <v>18</v>
      </c>
      <c r="C49" s="63" t="s">
        <v>19</v>
      </c>
      <c r="D49" s="63">
        <v>1</v>
      </c>
      <c r="E49" s="63">
        <v>1200</v>
      </c>
      <c r="F49" s="63">
        <f>ROUND(D49*E49,0)</f>
        <v>1200</v>
      </c>
      <c r="G49" s="15"/>
      <c r="H49" s="15"/>
      <c r="I49" s="15"/>
      <c r="J49" s="15"/>
      <c r="K49" s="15"/>
      <c r="L49" s="16"/>
      <c r="M49" s="78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1:24" ht="15.75" x14ac:dyDescent="0.25">
      <c r="A50" s="8">
        <v>2</v>
      </c>
      <c r="B50" s="65" t="s">
        <v>72</v>
      </c>
      <c r="C50" s="66" t="s">
        <v>9</v>
      </c>
      <c r="D50" s="63">
        <v>1</v>
      </c>
      <c r="E50" s="63">
        <v>960</v>
      </c>
      <c r="F50" s="63">
        <f>ROUND(D50*E50,0)</f>
        <v>960</v>
      </c>
      <c r="G50" s="15"/>
      <c r="H50" s="15"/>
      <c r="I50" s="15"/>
      <c r="J50" s="15"/>
      <c r="K50" s="15"/>
      <c r="L50" s="16"/>
      <c r="M50" s="78"/>
      <c r="N50" s="80"/>
      <c r="O50" s="80"/>
      <c r="P50" s="80"/>
      <c r="Q50" s="80"/>
      <c r="R50" s="80"/>
      <c r="S50" s="79"/>
      <c r="T50" s="79"/>
      <c r="U50" s="79"/>
      <c r="V50" s="79"/>
      <c r="W50" s="79"/>
      <c r="X50" s="79"/>
    </row>
    <row r="51" spans="1:24" ht="15.75" x14ac:dyDescent="0.25">
      <c r="A51" s="8">
        <v>3</v>
      </c>
      <c r="B51" s="64" t="s">
        <v>51</v>
      </c>
      <c r="C51" s="63" t="s">
        <v>21</v>
      </c>
      <c r="D51" s="63">
        <v>6</v>
      </c>
      <c r="E51" s="63">
        <v>872</v>
      </c>
      <c r="F51" s="63">
        <f>ROUND(D51*E51,0)</f>
        <v>5232</v>
      </c>
      <c r="G51" s="15"/>
      <c r="H51" s="15"/>
      <c r="I51" s="15"/>
      <c r="J51" s="15"/>
      <c r="K51" s="15"/>
      <c r="L51" s="16"/>
      <c r="M51" s="78"/>
      <c r="N51" s="80"/>
      <c r="O51" s="80"/>
      <c r="P51" s="80"/>
      <c r="Q51" s="80"/>
      <c r="R51" s="80"/>
      <c r="S51" s="79"/>
      <c r="T51" s="79"/>
      <c r="U51" s="79"/>
      <c r="V51" s="79"/>
      <c r="W51" s="79"/>
      <c r="X51" s="79"/>
    </row>
    <row r="52" spans="1:24" ht="15.75" x14ac:dyDescent="0.25">
      <c r="A52" s="8">
        <v>4</v>
      </c>
      <c r="B52" s="64" t="s">
        <v>52</v>
      </c>
      <c r="C52" s="63" t="s">
        <v>23</v>
      </c>
      <c r="D52" s="63">
        <v>1</v>
      </c>
      <c r="E52" s="63">
        <v>872</v>
      </c>
      <c r="F52" s="63">
        <f t="shared" ref="F52:F55" si="5">ROUND(D52*E52,0)</f>
        <v>872</v>
      </c>
      <c r="G52" s="15"/>
      <c r="H52" s="15"/>
      <c r="I52" s="15"/>
      <c r="J52" s="15"/>
      <c r="K52" s="15"/>
      <c r="L52" s="16"/>
      <c r="M52" s="78"/>
      <c r="N52" s="80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1:24" ht="15.75" x14ac:dyDescent="0.25">
      <c r="A53" s="8">
        <v>5</v>
      </c>
      <c r="B53" s="64" t="s">
        <v>32</v>
      </c>
      <c r="C53" s="67" t="s">
        <v>33</v>
      </c>
      <c r="D53" s="63">
        <v>1</v>
      </c>
      <c r="E53" s="63">
        <v>872</v>
      </c>
      <c r="F53" s="63">
        <f t="shared" si="5"/>
        <v>872</v>
      </c>
      <c r="G53" s="15"/>
      <c r="H53" s="15"/>
      <c r="I53" s="15"/>
      <c r="J53" s="15"/>
      <c r="K53" s="15"/>
      <c r="L53" s="16"/>
      <c r="M53" s="78"/>
      <c r="N53" s="80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1:24" ht="15.75" x14ac:dyDescent="0.25">
      <c r="A54" s="8">
        <v>6</v>
      </c>
      <c r="B54" s="64" t="s">
        <v>24</v>
      </c>
      <c r="C54" s="63">
        <v>235201</v>
      </c>
      <c r="D54" s="63">
        <v>0.81</v>
      </c>
      <c r="E54" s="63">
        <v>830</v>
      </c>
      <c r="F54" s="63">
        <f t="shared" si="5"/>
        <v>672</v>
      </c>
      <c r="G54" s="15"/>
      <c r="H54" s="15"/>
      <c r="I54" s="15"/>
      <c r="J54" s="15"/>
      <c r="K54" s="15"/>
      <c r="L54" s="16"/>
      <c r="M54" s="78"/>
      <c r="N54" s="80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1:24" ht="31.5" x14ac:dyDescent="0.25">
      <c r="A55" s="8">
        <v>7</v>
      </c>
      <c r="B55" s="22" t="s">
        <v>75</v>
      </c>
      <c r="C55" s="46" t="s">
        <v>76</v>
      </c>
      <c r="D55" s="8">
        <v>0.5</v>
      </c>
      <c r="E55" s="8">
        <v>830</v>
      </c>
      <c r="F55" s="8">
        <f t="shared" si="5"/>
        <v>415</v>
      </c>
      <c r="G55" s="15"/>
      <c r="H55" s="15"/>
      <c r="I55" s="15"/>
      <c r="J55" s="15"/>
      <c r="K55" s="15"/>
      <c r="L55" s="16"/>
      <c r="M55" s="78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spans="1:24" ht="15.75" x14ac:dyDescent="0.25">
      <c r="A56" s="18"/>
      <c r="B56" s="17" t="s">
        <v>26</v>
      </c>
      <c r="C56" s="8"/>
      <c r="D56" s="19">
        <f>SUM(D49:D55)</f>
        <v>11.31</v>
      </c>
      <c r="E56" s="19"/>
      <c r="F56" s="19">
        <f>SUM(F49:F55)</f>
        <v>10223</v>
      </c>
      <c r="G56" s="15"/>
      <c r="H56" s="15"/>
      <c r="I56" s="15"/>
      <c r="J56" s="15"/>
      <c r="K56" s="15"/>
      <c r="L56" s="16"/>
      <c r="M56" s="16"/>
    </row>
    <row r="57" spans="1:24" ht="15.75" customHeight="1" x14ac:dyDescent="0.25">
      <c r="A57" s="89" t="s">
        <v>96</v>
      </c>
      <c r="B57" s="90"/>
      <c r="C57" s="90"/>
      <c r="D57" s="90"/>
      <c r="E57" s="90"/>
      <c r="F57" s="91"/>
      <c r="G57" s="15"/>
      <c r="H57" s="15"/>
      <c r="I57" s="15"/>
      <c r="J57" s="15"/>
      <c r="K57" s="15"/>
      <c r="L57" s="16"/>
      <c r="M57" s="16"/>
    </row>
    <row r="58" spans="1:24" ht="15.75" x14ac:dyDescent="0.25">
      <c r="A58" s="50">
        <v>1</v>
      </c>
      <c r="B58" s="68" t="s">
        <v>7</v>
      </c>
      <c r="C58" s="8"/>
      <c r="D58" s="69">
        <v>1</v>
      </c>
      <c r="E58" s="69">
        <v>1150</v>
      </c>
      <c r="F58" s="63">
        <f>ROUND(D58*E58,0)</f>
        <v>1150</v>
      </c>
      <c r="G58" s="15"/>
      <c r="H58" s="15"/>
      <c r="I58" s="15"/>
      <c r="J58" s="15"/>
      <c r="K58" s="15"/>
      <c r="L58" s="16"/>
      <c r="M58" s="16"/>
    </row>
    <row r="59" spans="1:24" ht="15.75" x14ac:dyDescent="0.25">
      <c r="A59" s="50">
        <v>2</v>
      </c>
      <c r="B59" s="51" t="s">
        <v>78</v>
      </c>
      <c r="C59" s="8"/>
      <c r="D59" s="69">
        <v>2.13</v>
      </c>
      <c r="E59" s="52">
        <v>830</v>
      </c>
      <c r="F59" s="8">
        <f t="shared" ref="F59" si="6">ROUND(D59*E59,0)</f>
        <v>1768</v>
      </c>
      <c r="G59" s="15"/>
      <c r="H59" s="15"/>
      <c r="I59" s="15"/>
      <c r="J59" s="15"/>
      <c r="K59" s="15"/>
      <c r="L59" s="16"/>
      <c r="M59" s="16"/>
    </row>
    <row r="60" spans="1:24" ht="15.75" x14ac:dyDescent="0.25">
      <c r="A60" s="18"/>
      <c r="B60" s="17" t="s">
        <v>26</v>
      </c>
      <c r="C60" s="8"/>
      <c r="D60" s="19">
        <f>SUM(D58:D59)</f>
        <v>3.13</v>
      </c>
      <c r="E60" s="19"/>
      <c r="F60" s="19">
        <f>SUM(F58:F59)</f>
        <v>2918</v>
      </c>
      <c r="G60" s="15"/>
      <c r="H60" s="15"/>
      <c r="I60" s="15"/>
      <c r="J60" s="15"/>
      <c r="K60" s="15"/>
      <c r="L60" s="16"/>
      <c r="M60" s="16"/>
    </row>
    <row r="61" spans="1:24" ht="15.75" x14ac:dyDescent="0.25">
      <c r="A61" s="92" t="s">
        <v>34</v>
      </c>
      <c r="B61" s="93"/>
      <c r="C61" s="93"/>
      <c r="D61" s="6"/>
      <c r="E61" s="6"/>
      <c r="F61" s="6"/>
      <c r="G61" s="15"/>
      <c r="H61" s="15"/>
      <c r="I61" s="15"/>
      <c r="J61" s="15"/>
      <c r="K61" s="15"/>
      <c r="L61" s="16"/>
      <c r="M61" s="16"/>
    </row>
    <row r="62" spans="1:24" ht="15.75" x14ac:dyDescent="0.25">
      <c r="A62" s="18">
        <v>1</v>
      </c>
      <c r="B62" s="9" t="s">
        <v>7</v>
      </c>
      <c r="C62" s="8">
        <v>134508</v>
      </c>
      <c r="D62" s="8">
        <v>0.05</v>
      </c>
      <c r="E62" s="8">
        <v>1110</v>
      </c>
      <c r="F62" s="8">
        <f>ROUND(D62*E62,0)</f>
        <v>56</v>
      </c>
      <c r="G62" s="15"/>
      <c r="H62" s="15"/>
      <c r="I62" s="15"/>
      <c r="J62" s="15"/>
      <c r="K62" s="15"/>
      <c r="L62" s="16"/>
      <c r="M62" s="16"/>
    </row>
    <row r="63" spans="1:24" ht="15.75" x14ac:dyDescent="0.25">
      <c r="A63" s="18">
        <v>2</v>
      </c>
      <c r="B63" s="20" t="s">
        <v>8</v>
      </c>
      <c r="C63" s="8" t="s">
        <v>9</v>
      </c>
      <c r="D63" s="8">
        <v>0.35</v>
      </c>
      <c r="E63" s="8">
        <v>919</v>
      </c>
      <c r="F63" s="8">
        <f t="shared" ref="F63:F65" si="7">ROUND(D63*E63,0)</f>
        <v>322</v>
      </c>
      <c r="G63" s="15"/>
      <c r="H63" s="15"/>
      <c r="I63" s="15"/>
      <c r="J63" s="15"/>
      <c r="K63" s="15"/>
      <c r="L63" s="16"/>
      <c r="M63" s="16"/>
    </row>
    <row r="64" spans="1:24" ht="15.75" x14ac:dyDescent="0.25">
      <c r="A64" s="18">
        <v>3</v>
      </c>
      <c r="B64" s="9" t="s">
        <v>10</v>
      </c>
      <c r="C64" s="8" t="s">
        <v>11</v>
      </c>
      <c r="D64" s="8">
        <v>7.1999999999999995E-2</v>
      </c>
      <c r="E64" s="8">
        <v>919</v>
      </c>
      <c r="F64" s="8">
        <f t="shared" si="7"/>
        <v>66</v>
      </c>
      <c r="G64" s="15"/>
      <c r="H64" s="15"/>
      <c r="I64" s="15"/>
      <c r="J64" s="15"/>
      <c r="K64" s="15"/>
      <c r="L64" s="16"/>
      <c r="M64" s="16"/>
    </row>
    <row r="65" spans="1:14" ht="15.75" x14ac:dyDescent="0.25">
      <c r="A65" s="18">
        <v>4</v>
      </c>
      <c r="B65" s="20" t="s">
        <v>35</v>
      </c>
      <c r="C65" s="8" t="s">
        <v>13</v>
      </c>
      <c r="D65" s="8">
        <v>0.96699999999999997</v>
      </c>
      <c r="E65" s="8">
        <v>830</v>
      </c>
      <c r="F65" s="8">
        <f t="shared" si="7"/>
        <v>803</v>
      </c>
      <c r="G65" s="15"/>
      <c r="H65" s="15"/>
      <c r="I65" s="15"/>
      <c r="J65" s="15"/>
      <c r="K65" s="15"/>
      <c r="L65" s="16"/>
      <c r="M65" s="16"/>
    </row>
    <row r="66" spans="1:14" ht="15.75" x14ac:dyDescent="0.25">
      <c r="A66" s="8"/>
      <c r="B66" s="21" t="s">
        <v>16</v>
      </c>
      <c r="C66" s="4"/>
      <c r="D66" s="4">
        <f>SUM(D62:D65)</f>
        <v>1.4390000000000001</v>
      </c>
      <c r="E66" s="4"/>
      <c r="F66" s="4">
        <f>SUM(F62:F65)</f>
        <v>1247</v>
      </c>
      <c r="G66" s="15">
        <f>F66*4</f>
        <v>4988</v>
      </c>
      <c r="H66" s="15">
        <f>ROUND(G66*0.2359,0)</f>
        <v>1177</v>
      </c>
      <c r="I66" s="15"/>
      <c r="J66" s="15">
        <f>I66*4</f>
        <v>0</v>
      </c>
      <c r="K66" s="15">
        <f>ROUND(J66*0.2359,0)</f>
        <v>0</v>
      </c>
      <c r="L66" s="16">
        <f>G66+J66</f>
        <v>4988</v>
      </c>
      <c r="M66" s="16">
        <f>H66+K66</f>
        <v>1177</v>
      </c>
    </row>
    <row r="67" spans="1:14" ht="15.75" x14ac:dyDescent="0.25">
      <c r="A67" s="81" t="s">
        <v>36</v>
      </c>
      <c r="B67" s="82"/>
      <c r="C67" s="82"/>
      <c r="D67" s="6"/>
      <c r="E67" s="6"/>
      <c r="F67" s="6"/>
      <c r="G67" s="15"/>
      <c r="H67" s="15"/>
      <c r="I67" s="15"/>
      <c r="J67" s="15"/>
      <c r="K67" s="15"/>
      <c r="L67" s="16"/>
      <c r="M67" s="16"/>
    </row>
    <row r="68" spans="1:14" ht="15.75" x14ac:dyDescent="0.25">
      <c r="A68" s="8">
        <v>1</v>
      </c>
      <c r="B68" s="20" t="s">
        <v>37</v>
      </c>
      <c r="C68" s="8" t="s">
        <v>19</v>
      </c>
      <c r="D68" s="8">
        <v>0.8</v>
      </c>
      <c r="E68" s="8">
        <v>1110</v>
      </c>
      <c r="F68" s="8">
        <f>ROUND(D68*E68,0)</f>
        <v>888</v>
      </c>
      <c r="G68" s="15"/>
      <c r="H68" s="15"/>
      <c r="I68" s="15"/>
      <c r="J68" s="15"/>
      <c r="K68" s="15"/>
      <c r="L68" s="16"/>
      <c r="M68" s="16"/>
    </row>
    <row r="69" spans="1:14" ht="15.75" x14ac:dyDescent="0.25">
      <c r="A69" s="8">
        <v>2</v>
      </c>
      <c r="B69" s="20" t="s">
        <v>20</v>
      </c>
      <c r="C69" s="8" t="s">
        <v>21</v>
      </c>
      <c r="D69" s="8">
        <v>2.2759999999999998</v>
      </c>
      <c r="E69" s="8">
        <v>872</v>
      </c>
      <c r="F69" s="8">
        <f t="shared" ref="F69:F71" si="8">ROUND(D69*E69,0)</f>
        <v>1985</v>
      </c>
      <c r="G69" s="15"/>
      <c r="H69" s="15"/>
      <c r="I69" s="15"/>
      <c r="J69" s="15"/>
      <c r="K69" s="15"/>
      <c r="L69" s="16"/>
      <c r="M69" s="16"/>
    </row>
    <row r="70" spans="1:14" ht="15.75" x14ac:dyDescent="0.25">
      <c r="A70" s="8">
        <v>3</v>
      </c>
      <c r="B70" s="20" t="s">
        <v>22</v>
      </c>
      <c r="C70" s="8" t="s">
        <v>23</v>
      </c>
      <c r="D70" s="8">
        <v>0.3</v>
      </c>
      <c r="E70" s="8">
        <v>872</v>
      </c>
      <c r="F70" s="8">
        <f t="shared" si="8"/>
        <v>262</v>
      </c>
      <c r="G70" s="15"/>
      <c r="H70" s="15"/>
      <c r="I70" s="15"/>
      <c r="J70" s="15"/>
      <c r="K70" s="15"/>
      <c r="L70" s="16"/>
      <c r="M70" s="16"/>
    </row>
    <row r="71" spans="1:14" ht="15.75" x14ac:dyDescent="0.25">
      <c r="A71" s="8">
        <v>5</v>
      </c>
      <c r="B71" s="20" t="s">
        <v>24</v>
      </c>
      <c r="C71" s="8" t="s">
        <v>25</v>
      </c>
      <c r="D71" s="8">
        <v>0.12</v>
      </c>
      <c r="E71" s="8">
        <v>830</v>
      </c>
      <c r="F71" s="8">
        <f t="shared" si="8"/>
        <v>100</v>
      </c>
      <c r="G71" s="15"/>
      <c r="H71" s="15"/>
      <c r="I71" s="15"/>
      <c r="J71" s="15"/>
      <c r="K71" s="15"/>
      <c r="L71" s="16"/>
      <c r="M71" s="16"/>
    </row>
    <row r="72" spans="1:14" ht="15.75" x14ac:dyDescent="0.25">
      <c r="A72" s="8"/>
      <c r="B72" s="21" t="s">
        <v>26</v>
      </c>
      <c r="C72" s="8"/>
      <c r="D72" s="4">
        <f>SUM(D68:D71)</f>
        <v>3.4959999999999996</v>
      </c>
      <c r="E72" s="4"/>
      <c r="F72" s="4">
        <f>SUM(F68:F71)</f>
        <v>3235</v>
      </c>
      <c r="G72" s="15">
        <f>F72*4</f>
        <v>12940</v>
      </c>
      <c r="H72" s="15">
        <f>ROUND(G72*0.2359,0)</f>
        <v>3053</v>
      </c>
      <c r="I72" s="15">
        <v>0</v>
      </c>
      <c r="J72" s="15">
        <f>I72*4</f>
        <v>0</v>
      </c>
      <c r="K72" s="15">
        <f>ROUND(J72*0.2359,0)</f>
        <v>0</v>
      </c>
      <c r="L72" s="16">
        <f>G72+J72</f>
        <v>12940</v>
      </c>
      <c r="M72" s="16">
        <f>H72+K72</f>
        <v>3053</v>
      </c>
    </row>
    <row r="73" spans="1:14" ht="15.75" customHeight="1" x14ac:dyDescent="0.25">
      <c r="A73" s="81" t="s">
        <v>97</v>
      </c>
      <c r="B73" s="82"/>
      <c r="C73" s="82"/>
      <c r="D73" s="82"/>
      <c r="E73" s="82"/>
      <c r="F73" s="88"/>
      <c r="G73" s="15"/>
      <c r="H73" s="15"/>
      <c r="I73" s="15"/>
      <c r="J73" s="15"/>
      <c r="K73" s="15"/>
      <c r="L73" s="16"/>
      <c r="M73" s="16"/>
    </row>
    <row r="74" spans="1:14" ht="15.75" x14ac:dyDescent="0.25">
      <c r="A74" s="8">
        <v>1</v>
      </c>
      <c r="B74" s="30" t="s">
        <v>46</v>
      </c>
      <c r="C74" s="8" t="s">
        <v>47</v>
      </c>
      <c r="D74" s="10">
        <v>0.9</v>
      </c>
      <c r="E74" s="8">
        <v>880</v>
      </c>
      <c r="F74" s="11">
        <f>ROUND(D74*E74,0)</f>
        <v>792</v>
      </c>
      <c r="G74" s="15"/>
      <c r="H74" s="15"/>
      <c r="I74" s="15"/>
      <c r="J74" s="15"/>
      <c r="K74" s="15"/>
      <c r="L74" s="16"/>
      <c r="M74" s="16"/>
    </row>
    <row r="75" spans="1:14" s="58" customFormat="1" ht="15.75" x14ac:dyDescent="0.25">
      <c r="A75" s="4"/>
      <c r="B75" s="17" t="s">
        <v>26</v>
      </c>
      <c r="C75" s="4"/>
      <c r="D75" s="4">
        <f>SUM(D74)</f>
        <v>0.9</v>
      </c>
      <c r="E75" s="4"/>
      <c r="F75" s="4">
        <f>SUM(F74)</f>
        <v>792</v>
      </c>
      <c r="G75" s="16"/>
      <c r="H75" s="16"/>
      <c r="I75" s="16"/>
      <c r="J75" s="16"/>
      <c r="K75" s="16"/>
      <c r="L75" s="16"/>
      <c r="M75" s="16"/>
    </row>
    <row r="76" spans="1:14" ht="15.75" customHeight="1" x14ac:dyDescent="0.25">
      <c r="A76" s="81" t="s">
        <v>98</v>
      </c>
      <c r="B76" s="82"/>
      <c r="C76" s="82"/>
      <c r="D76" s="82"/>
      <c r="E76" s="82"/>
      <c r="F76" s="88"/>
      <c r="G76" s="15"/>
      <c r="H76" s="15"/>
      <c r="I76" s="15"/>
      <c r="J76" s="15"/>
      <c r="K76" s="15"/>
      <c r="L76" s="16"/>
      <c r="M76" s="16"/>
    </row>
    <row r="77" spans="1:14" ht="15.75" x14ac:dyDescent="0.25">
      <c r="A77" s="8">
        <v>1</v>
      </c>
      <c r="B77" s="20" t="s">
        <v>18</v>
      </c>
      <c r="C77" s="8" t="s">
        <v>19</v>
      </c>
      <c r="D77" s="11">
        <v>1</v>
      </c>
      <c r="E77" s="11">
        <v>1169</v>
      </c>
      <c r="F77" s="8">
        <f>ROUND(D77*E77,0)</f>
        <v>1169</v>
      </c>
      <c r="G77" s="15"/>
      <c r="H77" s="15"/>
      <c r="I77" s="15"/>
      <c r="J77" s="15"/>
      <c r="K77" s="15"/>
      <c r="L77" s="16"/>
      <c r="M77" s="16"/>
    </row>
    <row r="78" spans="1:14" ht="15.75" x14ac:dyDescent="0.25">
      <c r="A78" s="8">
        <v>2</v>
      </c>
      <c r="B78" s="64" t="s">
        <v>40</v>
      </c>
      <c r="C78" s="67" t="s">
        <v>41</v>
      </c>
      <c r="D78" s="70">
        <v>1</v>
      </c>
      <c r="E78" s="70">
        <v>919</v>
      </c>
      <c r="F78" s="63">
        <f>ROUND(D78*E78,0)</f>
        <v>919</v>
      </c>
      <c r="G78" s="15"/>
      <c r="H78" s="15"/>
      <c r="I78" s="15"/>
      <c r="J78" s="15"/>
      <c r="K78" s="15"/>
      <c r="L78" s="16"/>
      <c r="M78" s="16"/>
    </row>
    <row r="79" spans="1:14" ht="15.75" x14ac:dyDescent="0.25">
      <c r="A79" s="8">
        <v>3</v>
      </c>
      <c r="B79" s="64" t="s">
        <v>51</v>
      </c>
      <c r="C79" s="63" t="s">
        <v>21</v>
      </c>
      <c r="D79" s="70">
        <v>7</v>
      </c>
      <c r="E79" s="70">
        <v>872</v>
      </c>
      <c r="F79" s="63">
        <f t="shared" ref="F79:F82" si="9">ROUND(D79*E79,0)</f>
        <v>6104</v>
      </c>
      <c r="G79" s="15"/>
      <c r="H79" s="15"/>
      <c r="I79" s="15"/>
      <c r="J79" s="15"/>
      <c r="K79" s="15"/>
      <c r="L79" s="16"/>
      <c r="M79" s="16"/>
      <c r="N79" s="77"/>
    </row>
    <row r="80" spans="1:14" ht="15.75" x14ac:dyDescent="0.25">
      <c r="A80" s="8">
        <v>4</v>
      </c>
      <c r="B80" s="64" t="s">
        <v>52</v>
      </c>
      <c r="C80" s="67" t="s">
        <v>23</v>
      </c>
      <c r="D80" s="70">
        <v>1</v>
      </c>
      <c r="E80" s="70">
        <v>872</v>
      </c>
      <c r="F80" s="63">
        <f t="shared" si="9"/>
        <v>872</v>
      </c>
      <c r="G80" s="15"/>
      <c r="H80" s="15"/>
      <c r="I80" s="15"/>
      <c r="J80" s="15"/>
      <c r="K80" s="15"/>
      <c r="L80" s="16"/>
      <c r="M80" s="16"/>
    </row>
    <row r="81" spans="1:14" ht="15.75" x14ac:dyDescent="0.25">
      <c r="A81" s="8">
        <v>5</v>
      </c>
      <c r="B81" s="64" t="s">
        <v>32</v>
      </c>
      <c r="C81" s="67" t="s">
        <v>33</v>
      </c>
      <c r="D81" s="70">
        <v>0.68799999999999994</v>
      </c>
      <c r="E81" s="70">
        <v>872</v>
      </c>
      <c r="F81" s="63">
        <f t="shared" si="9"/>
        <v>600</v>
      </c>
      <c r="G81" s="15"/>
      <c r="H81" s="15"/>
      <c r="I81" s="15"/>
      <c r="J81" s="15"/>
      <c r="K81" s="15"/>
      <c r="L81" s="16"/>
      <c r="M81" s="16"/>
    </row>
    <row r="82" spans="1:14" ht="15.75" x14ac:dyDescent="0.25">
      <c r="A82" s="8">
        <v>6</v>
      </c>
      <c r="B82" s="20" t="s">
        <v>24</v>
      </c>
      <c r="C82" s="8">
        <v>235201</v>
      </c>
      <c r="D82" s="11">
        <v>0.26700000000000002</v>
      </c>
      <c r="E82" s="11">
        <v>830</v>
      </c>
      <c r="F82" s="8">
        <f t="shared" si="9"/>
        <v>222</v>
      </c>
      <c r="G82" s="15"/>
      <c r="H82" s="15"/>
      <c r="I82" s="15"/>
      <c r="J82" s="15"/>
      <c r="K82" s="15"/>
      <c r="L82" s="16"/>
      <c r="M82" s="16"/>
      <c r="N82" s="77"/>
    </row>
    <row r="83" spans="1:14" s="58" customFormat="1" ht="15.75" x14ac:dyDescent="0.25">
      <c r="A83" s="4"/>
      <c r="B83" s="17" t="s">
        <v>26</v>
      </c>
      <c r="C83" s="4"/>
      <c r="D83" s="4">
        <f>SUM(D77:D82)</f>
        <v>10.955</v>
      </c>
      <c r="E83" s="4"/>
      <c r="F83" s="4">
        <f>SUM(F77:F82)</f>
        <v>9886</v>
      </c>
      <c r="G83" s="16"/>
      <c r="H83" s="16"/>
      <c r="I83" s="16"/>
      <c r="J83" s="16"/>
      <c r="K83" s="16"/>
      <c r="L83" s="16"/>
      <c r="M83" s="16"/>
    </row>
    <row r="84" spans="1:14" ht="15.75" customHeight="1" x14ac:dyDescent="0.25">
      <c r="A84" s="81" t="s">
        <v>99</v>
      </c>
      <c r="B84" s="82"/>
      <c r="C84" s="82"/>
      <c r="D84" s="82"/>
      <c r="E84" s="82"/>
      <c r="F84" s="88"/>
      <c r="G84" s="15"/>
      <c r="H84" s="15"/>
      <c r="I84" s="15"/>
      <c r="J84" s="15"/>
      <c r="K84" s="15"/>
      <c r="L84" s="16"/>
      <c r="M84" s="16"/>
    </row>
    <row r="85" spans="1:14" ht="15.75" x14ac:dyDescent="0.25">
      <c r="A85" s="50">
        <v>1</v>
      </c>
      <c r="B85" s="51" t="s">
        <v>7</v>
      </c>
      <c r="C85" s="52" t="s">
        <v>19</v>
      </c>
      <c r="D85" s="52">
        <v>1</v>
      </c>
      <c r="E85" s="52">
        <v>1110</v>
      </c>
      <c r="F85" s="63">
        <f>ROUND(D85*E85,0)</f>
        <v>1110</v>
      </c>
      <c r="G85" s="15"/>
      <c r="H85" s="15"/>
      <c r="I85" s="15"/>
      <c r="J85" s="15"/>
      <c r="K85" s="15"/>
      <c r="L85" s="16"/>
      <c r="M85" s="16"/>
      <c r="N85" s="77"/>
    </row>
    <row r="86" spans="1:14" ht="15.75" x14ac:dyDescent="0.25">
      <c r="A86" s="50">
        <v>2</v>
      </c>
      <c r="B86" s="51" t="s">
        <v>78</v>
      </c>
      <c r="C86" s="52" t="s">
        <v>79</v>
      </c>
      <c r="D86" s="69">
        <v>1.349</v>
      </c>
      <c r="E86" s="52">
        <v>830</v>
      </c>
      <c r="F86" s="11">
        <f>ROUND(D86*E86,0)</f>
        <v>1120</v>
      </c>
      <c r="G86" s="15"/>
      <c r="H86" s="15"/>
      <c r="I86" s="15"/>
      <c r="J86" s="15"/>
      <c r="K86" s="15"/>
      <c r="L86" s="16"/>
      <c r="M86" s="16"/>
    </row>
    <row r="87" spans="1:14" s="58" customFormat="1" ht="15" customHeight="1" x14ac:dyDescent="0.25">
      <c r="A87" s="4"/>
      <c r="B87" s="17" t="s">
        <v>26</v>
      </c>
      <c r="C87" s="4"/>
      <c r="D87" s="4">
        <f>SUM(D85:D86)</f>
        <v>2.3490000000000002</v>
      </c>
      <c r="E87" s="4"/>
      <c r="F87" s="4">
        <f>SUM(F85:F86)</f>
        <v>2230</v>
      </c>
      <c r="G87" s="16"/>
      <c r="H87" s="16"/>
      <c r="I87" s="16"/>
      <c r="J87" s="16"/>
      <c r="K87" s="16"/>
      <c r="L87" s="16"/>
      <c r="M87" s="16"/>
    </row>
    <row r="88" spans="1:14" ht="15.75" x14ac:dyDescent="0.25">
      <c r="A88" s="81" t="s">
        <v>38</v>
      </c>
      <c r="B88" s="82"/>
      <c r="C88" s="82"/>
      <c r="D88" s="6"/>
      <c r="E88" s="6"/>
      <c r="F88" s="6"/>
      <c r="G88" s="15"/>
      <c r="H88" s="15"/>
      <c r="I88" s="15"/>
      <c r="J88" s="15"/>
      <c r="K88" s="15"/>
      <c r="L88" s="16"/>
      <c r="M88" s="16"/>
    </row>
    <row r="89" spans="1:14" ht="15.75" x14ac:dyDescent="0.25">
      <c r="A89" s="11">
        <v>1</v>
      </c>
      <c r="B89" s="22" t="s">
        <v>8</v>
      </c>
      <c r="C89" s="8" t="s">
        <v>9</v>
      </c>
      <c r="D89" s="8">
        <v>0.33</v>
      </c>
      <c r="E89" s="8">
        <v>935</v>
      </c>
      <c r="F89" s="8">
        <f>ROUND(D89*E89,0)</f>
        <v>309</v>
      </c>
      <c r="G89" s="15"/>
      <c r="H89" s="15"/>
      <c r="I89" s="15"/>
      <c r="J89" s="15"/>
      <c r="K89" s="15"/>
      <c r="L89" s="16"/>
      <c r="M89" s="16"/>
    </row>
    <row r="90" spans="1:14" ht="15.75" x14ac:dyDescent="0.25">
      <c r="A90" s="8">
        <v>2</v>
      </c>
      <c r="B90" s="23" t="s">
        <v>10</v>
      </c>
      <c r="C90" s="8" t="s">
        <v>11</v>
      </c>
      <c r="D90" s="8">
        <v>7.1999999999999995E-2</v>
      </c>
      <c r="E90" s="8">
        <v>919</v>
      </c>
      <c r="F90" s="8">
        <f t="shared" ref="F90:F91" si="10">ROUND(D90*E90,0)</f>
        <v>66</v>
      </c>
      <c r="G90" s="15"/>
      <c r="H90" s="15"/>
      <c r="I90" s="15"/>
      <c r="J90" s="15"/>
      <c r="K90" s="15"/>
      <c r="L90" s="16"/>
      <c r="M90" s="16"/>
    </row>
    <row r="91" spans="1:14" ht="15.75" x14ac:dyDescent="0.25">
      <c r="A91" s="8">
        <v>3</v>
      </c>
      <c r="B91" s="20" t="s">
        <v>35</v>
      </c>
      <c r="C91" s="8" t="s">
        <v>13</v>
      </c>
      <c r="D91" s="8">
        <v>0.15</v>
      </c>
      <c r="E91" s="8">
        <v>830</v>
      </c>
      <c r="F91" s="8">
        <f t="shared" si="10"/>
        <v>125</v>
      </c>
      <c r="G91" s="15"/>
      <c r="H91" s="15"/>
      <c r="I91" s="15"/>
      <c r="J91" s="15"/>
      <c r="K91" s="15"/>
      <c r="L91" s="16"/>
      <c r="M91" s="16"/>
    </row>
    <row r="92" spans="1:14" ht="15.75" x14ac:dyDescent="0.25">
      <c r="A92" s="8"/>
      <c r="B92" s="21" t="s">
        <v>26</v>
      </c>
      <c r="C92" s="8"/>
      <c r="D92" s="4">
        <f>SUM(D89:D91)</f>
        <v>0.55200000000000005</v>
      </c>
      <c r="E92" s="4"/>
      <c r="F92" s="4">
        <f>SUM(F89:F91)</f>
        <v>500</v>
      </c>
      <c r="G92" s="15">
        <f>F92*4</f>
        <v>2000</v>
      </c>
      <c r="H92" s="15">
        <f>ROUND(G92*0.2359,0)</f>
        <v>472</v>
      </c>
      <c r="I92" s="15"/>
      <c r="J92" s="15">
        <f>I92*4</f>
        <v>0</v>
      </c>
      <c r="K92" s="15">
        <f>ROUND(J92*0.2359,0)</f>
        <v>0</v>
      </c>
      <c r="L92" s="16">
        <f>G92+J92</f>
        <v>2000</v>
      </c>
      <c r="M92" s="16">
        <f>H92+K92</f>
        <v>472</v>
      </c>
    </row>
    <row r="93" spans="1:14" ht="15.75" x14ac:dyDescent="0.25">
      <c r="A93" s="24" t="s">
        <v>39</v>
      </c>
      <c r="B93" s="25"/>
      <c r="C93" s="25"/>
      <c r="D93" s="25"/>
      <c r="E93" s="25"/>
      <c r="F93" s="25"/>
      <c r="G93" s="15"/>
      <c r="H93" s="15"/>
      <c r="I93" s="15"/>
      <c r="J93" s="15"/>
      <c r="K93" s="15"/>
      <c r="L93" s="16"/>
      <c r="M93" s="16"/>
    </row>
    <row r="94" spans="1:14" ht="15.75" x14ac:dyDescent="0.25">
      <c r="A94" s="26">
        <v>1</v>
      </c>
      <c r="B94" s="20" t="s">
        <v>37</v>
      </c>
      <c r="C94" s="26" t="s">
        <v>19</v>
      </c>
      <c r="D94" s="8">
        <v>1</v>
      </c>
      <c r="E94" s="8">
        <v>1110</v>
      </c>
      <c r="F94" s="8">
        <f t="shared" ref="F94:F99" si="11">ROUND(D94*E94,0)</f>
        <v>1110</v>
      </c>
      <c r="G94" s="15"/>
      <c r="H94" s="15"/>
      <c r="I94" s="15"/>
      <c r="J94" s="15"/>
      <c r="K94" s="15"/>
      <c r="L94" s="16"/>
      <c r="M94" s="16"/>
    </row>
    <row r="95" spans="1:14" ht="15.75" x14ac:dyDescent="0.25">
      <c r="A95" s="26">
        <v>2</v>
      </c>
      <c r="B95" s="22" t="s">
        <v>40</v>
      </c>
      <c r="C95" s="26" t="s">
        <v>41</v>
      </c>
      <c r="D95" s="8">
        <v>0</v>
      </c>
      <c r="E95" s="8"/>
      <c r="F95" s="8">
        <f t="shared" si="11"/>
        <v>0</v>
      </c>
      <c r="G95" s="15"/>
      <c r="H95" s="15"/>
      <c r="I95" s="15"/>
      <c r="J95" s="15"/>
      <c r="K95" s="15"/>
      <c r="L95" s="16"/>
      <c r="M95" s="16"/>
    </row>
    <row r="96" spans="1:14" ht="15.75" x14ac:dyDescent="0.25">
      <c r="A96" s="26">
        <v>3</v>
      </c>
      <c r="B96" s="22" t="s">
        <v>20</v>
      </c>
      <c r="C96" s="26" t="s">
        <v>21</v>
      </c>
      <c r="D96" s="8">
        <v>4.665</v>
      </c>
      <c r="E96" s="8">
        <v>872</v>
      </c>
      <c r="F96" s="8">
        <f t="shared" si="11"/>
        <v>4068</v>
      </c>
      <c r="G96" s="15"/>
      <c r="H96" s="15"/>
      <c r="I96" s="15"/>
      <c r="J96" s="15"/>
      <c r="K96" s="15"/>
      <c r="L96" s="16"/>
      <c r="M96" s="16"/>
    </row>
    <row r="97" spans="1:13" ht="15.75" x14ac:dyDescent="0.25">
      <c r="A97" s="26">
        <v>4</v>
      </c>
      <c r="B97" s="22" t="s">
        <v>22</v>
      </c>
      <c r="C97" s="26" t="s">
        <v>23</v>
      </c>
      <c r="D97" s="8">
        <v>0.6</v>
      </c>
      <c r="E97" s="8">
        <v>872</v>
      </c>
      <c r="F97" s="8">
        <f t="shared" si="11"/>
        <v>523</v>
      </c>
      <c r="G97" s="15"/>
      <c r="H97" s="15"/>
      <c r="I97" s="15"/>
      <c r="J97" s="15"/>
      <c r="K97" s="15"/>
      <c r="L97" s="16"/>
      <c r="M97" s="16"/>
    </row>
    <row r="98" spans="1:13" ht="15.75" x14ac:dyDescent="0.25">
      <c r="A98" s="26">
        <v>5</v>
      </c>
      <c r="B98" s="22" t="s">
        <v>24</v>
      </c>
      <c r="C98" s="26" t="s">
        <v>25</v>
      </c>
      <c r="D98" s="8">
        <v>0.18</v>
      </c>
      <c r="E98" s="8">
        <v>830</v>
      </c>
      <c r="F98" s="8">
        <f t="shared" si="11"/>
        <v>149</v>
      </c>
      <c r="G98" s="15"/>
      <c r="H98" s="15"/>
      <c r="I98" s="15"/>
      <c r="J98" s="15"/>
      <c r="K98" s="15"/>
      <c r="L98" s="16"/>
      <c r="M98" s="16"/>
    </row>
    <row r="99" spans="1:13" ht="15.75" x14ac:dyDescent="0.25">
      <c r="A99" s="26">
        <v>6</v>
      </c>
      <c r="B99" s="22" t="s">
        <v>32</v>
      </c>
      <c r="C99" s="26" t="s">
        <v>33</v>
      </c>
      <c r="D99" s="8">
        <v>0</v>
      </c>
      <c r="E99" s="8">
        <v>872</v>
      </c>
      <c r="F99" s="8">
        <f t="shared" si="11"/>
        <v>0</v>
      </c>
      <c r="G99" s="15"/>
      <c r="H99" s="15"/>
      <c r="I99" s="15"/>
      <c r="J99" s="15"/>
      <c r="K99" s="15"/>
      <c r="L99" s="16"/>
      <c r="M99" s="16"/>
    </row>
    <row r="100" spans="1:13" ht="15.75" x14ac:dyDescent="0.25">
      <c r="A100" s="27"/>
      <c r="B100" s="28" t="s">
        <v>16</v>
      </c>
      <c r="C100" s="8"/>
      <c r="D100" s="29">
        <f>SUM(D94:D99)</f>
        <v>6.4449999999999994</v>
      </c>
      <c r="E100" s="29"/>
      <c r="F100" s="29">
        <f>SUM(F94:F99)</f>
        <v>5850</v>
      </c>
      <c r="G100" s="15">
        <f>F100*4</f>
        <v>23400</v>
      </c>
      <c r="H100" s="15">
        <f>ROUND(G100*0.2359,0)</f>
        <v>5520</v>
      </c>
      <c r="I100" s="15">
        <v>135.16</v>
      </c>
      <c r="J100" s="15">
        <f>I100*4</f>
        <v>540.64</v>
      </c>
      <c r="K100" s="15">
        <f>ROUND(J100*0.2359,0)</f>
        <v>128</v>
      </c>
      <c r="L100" s="16">
        <f>G100+J100</f>
        <v>23940.639999999999</v>
      </c>
      <c r="M100" s="16">
        <f>H100+K100</f>
        <v>5648</v>
      </c>
    </row>
    <row r="101" spans="1:13" ht="15.75" x14ac:dyDescent="0.25">
      <c r="A101" s="81" t="s">
        <v>42</v>
      </c>
      <c r="B101" s="82"/>
      <c r="C101" s="82"/>
      <c r="D101" s="6"/>
      <c r="E101" s="6"/>
      <c r="F101" s="6"/>
      <c r="G101" s="15"/>
      <c r="H101" s="15"/>
      <c r="I101" s="15"/>
      <c r="J101" s="15"/>
      <c r="K101" s="15"/>
      <c r="L101" s="16"/>
      <c r="M101" s="16"/>
    </row>
    <row r="102" spans="1:13" ht="15.75" x14ac:dyDescent="0.25">
      <c r="A102" s="8">
        <v>1</v>
      </c>
      <c r="B102" s="9" t="s">
        <v>7</v>
      </c>
      <c r="C102" s="8" t="s">
        <v>19</v>
      </c>
      <c r="D102" s="8">
        <v>0.28499999999999998</v>
      </c>
      <c r="E102" s="8">
        <v>1110</v>
      </c>
      <c r="F102" s="8">
        <f t="shared" ref="F102:F107" si="12">ROUND(D102*E102,0)</f>
        <v>316</v>
      </c>
      <c r="G102" s="15"/>
      <c r="H102" s="15"/>
      <c r="I102" s="15"/>
      <c r="J102" s="15"/>
      <c r="K102" s="15"/>
      <c r="L102" s="16"/>
      <c r="M102" s="16"/>
    </row>
    <row r="103" spans="1:13" ht="15.75" x14ac:dyDescent="0.25">
      <c r="A103" s="8">
        <v>2</v>
      </c>
      <c r="B103" s="22" t="s">
        <v>8</v>
      </c>
      <c r="C103" s="8" t="s">
        <v>9</v>
      </c>
      <c r="D103" s="8">
        <v>0.25</v>
      </c>
      <c r="E103" s="8">
        <v>919</v>
      </c>
      <c r="F103" s="8">
        <f t="shared" si="12"/>
        <v>230</v>
      </c>
      <c r="G103" s="15"/>
      <c r="H103" s="15"/>
      <c r="I103" s="15"/>
      <c r="J103" s="15"/>
      <c r="K103" s="15"/>
      <c r="L103" s="16"/>
      <c r="M103" s="16"/>
    </row>
    <row r="104" spans="1:13" ht="15.75" x14ac:dyDescent="0.25">
      <c r="A104" s="8">
        <v>3</v>
      </c>
      <c r="B104" s="9" t="s">
        <v>10</v>
      </c>
      <c r="C104" s="8" t="s">
        <v>11</v>
      </c>
      <c r="D104" s="8">
        <v>7.8E-2</v>
      </c>
      <c r="E104" s="8">
        <v>919</v>
      </c>
      <c r="F104" s="8">
        <f t="shared" si="12"/>
        <v>72</v>
      </c>
      <c r="G104" s="15"/>
      <c r="H104" s="15"/>
      <c r="I104" s="15"/>
      <c r="J104" s="15"/>
      <c r="K104" s="15"/>
      <c r="L104" s="16"/>
      <c r="M104" s="16"/>
    </row>
    <row r="105" spans="1:13" ht="15.75" x14ac:dyDescent="0.25">
      <c r="A105" s="8">
        <v>4</v>
      </c>
      <c r="B105" s="22" t="s">
        <v>12</v>
      </c>
      <c r="C105" s="8" t="s">
        <v>13</v>
      </c>
      <c r="D105" s="8">
        <v>1.2</v>
      </c>
      <c r="E105" s="8">
        <v>830</v>
      </c>
      <c r="F105" s="8">
        <f t="shared" si="12"/>
        <v>996</v>
      </c>
      <c r="G105" s="15"/>
      <c r="H105" s="15"/>
      <c r="I105" s="15"/>
      <c r="J105" s="15"/>
      <c r="K105" s="15"/>
      <c r="L105" s="16"/>
      <c r="M105" s="16"/>
    </row>
    <row r="106" spans="1:13" ht="15.75" x14ac:dyDescent="0.25">
      <c r="A106" s="8">
        <v>5</v>
      </c>
      <c r="B106" s="22" t="s">
        <v>43</v>
      </c>
      <c r="C106" s="8">
        <v>263403</v>
      </c>
      <c r="D106" s="8">
        <v>0</v>
      </c>
      <c r="E106" s="8">
        <v>830</v>
      </c>
      <c r="F106" s="8">
        <f t="shared" si="12"/>
        <v>0</v>
      </c>
      <c r="G106" s="15"/>
      <c r="H106" s="15"/>
      <c r="I106" s="15"/>
      <c r="J106" s="15"/>
      <c r="K106" s="15"/>
      <c r="L106" s="16"/>
      <c r="M106" s="16"/>
    </row>
    <row r="107" spans="1:13" ht="15.75" x14ac:dyDescent="0.25">
      <c r="A107" s="8">
        <v>6</v>
      </c>
      <c r="B107" s="22" t="s">
        <v>24</v>
      </c>
      <c r="C107" s="8" t="s">
        <v>25</v>
      </c>
      <c r="D107" s="8">
        <v>0.15</v>
      </c>
      <c r="E107" s="8">
        <v>830</v>
      </c>
      <c r="F107" s="8">
        <f t="shared" si="12"/>
        <v>125</v>
      </c>
      <c r="G107" s="15"/>
      <c r="H107" s="15"/>
      <c r="I107" s="15"/>
      <c r="J107" s="15"/>
      <c r="K107" s="15"/>
      <c r="L107" s="16"/>
      <c r="M107" s="16"/>
    </row>
    <row r="108" spans="1:13" ht="15.75" x14ac:dyDescent="0.25">
      <c r="A108" s="22"/>
      <c r="B108" s="21" t="s">
        <v>26</v>
      </c>
      <c r="C108" s="4"/>
      <c r="D108" s="4">
        <f>SUM(D102:D107)</f>
        <v>1.9629999999999996</v>
      </c>
      <c r="E108" s="4"/>
      <c r="F108" s="4">
        <f>SUM(F102:F107)</f>
        <v>1739</v>
      </c>
      <c r="G108" s="15">
        <f>F108*4</f>
        <v>6956</v>
      </c>
      <c r="H108" s="15">
        <f>ROUND(G108*0.2359,0)</f>
        <v>1641</v>
      </c>
      <c r="I108" s="15"/>
      <c r="J108" s="15">
        <f>I108*4</f>
        <v>0</v>
      </c>
      <c r="K108" s="15">
        <f>ROUND(J108*0.2359,0)</f>
        <v>0</v>
      </c>
      <c r="L108" s="16">
        <f>G108+J108</f>
        <v>6956</v>
      </c>
      <c r="M108" s="16">
        <f>H108+K108</f>
        <v>1641</v>
      </c>
    </row>
    <row r="109" spans="1:13" ht="15.75" x14ac:dyDescent="0.25">
      <c r="A109" s="81" t="s">
        <v>44</v>
      </c>
      <c r="B109" s="82"/>
      <c r="C109" s="82"/>
      <c r="D109" s="6"/>
      <c r="E109" s="6"/>
      <c r="F109" s="6"/>
      <c r="G109" s="15"/>
      <c r="H109" s="15"/>
      <c r="I109" s="15"/>
      <c r="J109" s="15"/>
      <c r="K109" s="15"/>
      <c r="L109" s="16"/>
      <c r="M109" s="16"/>
    </row>
    <row r="110" spans="1:13" ht="15.75" x14ac:dyDescent="0.25">
      <c r="A110" s="8">
        <v>1</v>
      </c>
      <c r="B110" s="22" t="s">
        <v>20</v>
      </c>
      <c r="C110" s="8">
        <v>234201</v>
      </c>
      <c r="D110" s="8">
        <v>0.93799999999999994</v>
      </c>
      <c r="E110" s="8">
        <v>872</v>
      </c>
      <c r="F110" s="8">
        <f>ROUND(D110*E110,0)</f>
        <v>818</v>
      </c>
      <c r="G110" s="15"/>
      <c r="H110" s="15"/>
      <c r="I110" s="15"/>
      <c r="J110" s="15"/>
      <c r="K110" s="15"/>
      <c r="L110" s="16"/>
      <c r="M110" s="16"/>
    </row>
    <row r="111" spans="1:13" ht="15.75" x14ac:dyDescent="0.25">
      <c r="A111" s="8">
        <v>2</v>
      </c>
      <c r="B111" s="22" t="s">
        <v>22</v>
      </c>
      <c r="C111" s="8" t="s">
        <v>23</v>
      </c>
      <c r="D111" s="8">
        <v>0.15</v>
      </c>
      <c r="E111" s="8">
        <v>872</v>
      </c>
      <c r="F111" s="8">
        <f t="shared" ref="F111:F112" si="13">ROUND(D111*E111,0)</f>
        <v>131</v>
      </c>
      <c r="G111" s="15"/>
      <c r="H111" s="15"/>
      <c r="I111" s="15"/>
      <c r="J111" s="15"/>
      <c r="K111" s="15"/>
      <c r="L111" s="16"/>
      <c r="M111" s="16"/>
    </row>
    <row r="112" spans="1:13" ht="15.75" x14ac:dyDescent="0.25">
      <c r="A112" s="8">
        <v>3</v>
      </c>
      <c r="B112" s="22" t="s">
        <v>24</v>
      </c>
      <c r="C112" s="8" t="s">
        <v>25</v>
      </c>
      <c r="D112" s="8">
        <v>0.06</v>
      </c>
      <c r="E112" s="8">
        <v>830</v>
      </c>
      <c r="F112" s="8">
        <f t="shared" si="13"/>
        <v>50</v>
      </c>
      <c r="G112" s="15"/>
      <c r="H112" s="15"/>
      <c r="I112" s="15"/>
      <c r="J112" s="15"/>
      <c r="K112" s="15"/>
      <c r="L112" s="16"/>
      <c r="M112" s="16"/>
    </row>
    <row r="113" spans="1:14" ht="15.75" x14ac:dyDescent="0.25">
      <c r="A113" s="22"/>
      <c r="B113" s="21" t="s">
        <v>26</v>
      </c>
      <c r="C113" s="4"/>
      <c r="D113" s="4">
        <f>SUM(D110:D112)</f>
        <v>1.1479999999999999</v>
      </c>
      <c r="E113" s="4"/>
      <c r="F113" s="4">
        <f>SUM(F110:F112)</f>
        <v>999</v>
      </c>
      <c r="G113" s="15">
        <f>F113*4</f>
        <v>3996</v>
      </c>
      <c r="H113" s="15">
        <f>ROUND(G113*0.2359,0)</f>
        <v>943</v>
      </c>
      <c r="I113" s="15">
        <v>0</v>
      </c>
      <c r="J113" s="15">
        <f>I113*4</f>
        <v>0</v>
      </c>
      <c r="K113" s="15">
        <f>ROUND(J113*0.2359,0)</f>
        <v>0</v>
      </c>
      <c r="L113" s="16">
        <f>G113+J113</f>
        <v>3996</v>
      </c>
      <c r="M113" s="16">
        <f>H113+K113</f>
        <v>943</v>
      </c>
    </row>
    <row r="114" spans="1:14" ht="18.75" customHeight="1" x14ac:dyDescent="0.25">
      <c r="A114" s="94" t="s">
        <v>100</v>
      </c>
      <c r="B114" s="94"/>
      <c r="C114" s="94"/>
      <c r="D114" s="94"/>
      <c r="E114" s="94"/>
      <c r="F114" s="94"/>
      <c r="G114" s="15"/>
      <c r="H114" s="15"/>
      <c r="I114" s="15"/>
      <c r="J114" s="15"/>
      <c r="K114" s="15"/>
      <c r="L114" s="16"/>
      <c r="M114" s="16"/>
    </row>
    <row r="115" spans="1:14" s="73" customFormat="1" ht="15.75" x14ac:dyDescent="0.25">
      <c r="A115" s="22">
        <v>1</v>
      </c>
      <c r="B115" s="71" t="s">
        <v>91</v>
      </c>
      <c r="C115" s="72">
        <v>235906</v>
      </c>
      <c r="D115" s="8">
        <v>0.23400000000000001</v>
      </c>
      <c r="E115" s="8">
        <v>830</v>
      </c>
      <c r="F115" s="8">
        <v>194</v>
      </c>
      <c r="G115" s="15"/>
      <c r="H115" s="15"/>
      <c r="I115" s="15"/>
      <c r="J115" s="15"/>
      <c r="K115" s="15"/>
      <c r="L115" s="15"/>
      <c r="M115" s="15"/>
    </row>
    <row r="116" spans="1:14" ht="15.75" x14ac:dyDescent="0.25">
      <c r="A116" s="22"/>
      <c r="B116" s="21" t="s">
        <v>26</v>
      </c>
      <c r="C116" s="4"/>
      <c r="D116" s="4">
        <f>SUM(D115)</f>
        <v>0.23400000000000001</v>
      </c>
      <c r="E116" s="4"/>
      <c r="F116" s="4">
        <f>SUM(F115)</f>
        <v>194</v>
      </c>
      <c r="G116" s="15"/>
      <c r="H116" s="15"/>
      <c r="I116" s="15"/>
      <c r="J116" s="15"/>
      <c r="K116" s="15"/>
      <c r="L116" s="16"/>
      <c r="M116" s="16"/>
    </row>
    <row r="117" spans="1:14" ht="19.5" customHeight="1" x14ac:dyDescent="0.25">
      <c r="A117" s="95" t="s">
        <v>101</v>
      </c>
      <c r="B117" s="96"/>
      <c r="C117" s="96"/>
      <c r="D117" s="96"/>
      <c r="E117" s="96"/>
      <c r="F117" s="97"/>
      <c r="G117" s="15"/>
      <c r="H117" s="15"/>
      <c r="I117" s="15"/>
      <c r="J117" s="15"/>
      <c r="K117" s="15"/>
      <c r="L117" s="16"/>
      <c r="M117" s="16"/>
    </row>
    <row r="118" spans="1:14" ht="15.75" x14ac:dyDescent="0.25">
      <c r="A118" s="22">
        <v>1</v>
      </c>
      <c r="B118" s="71" t="s">
        <v>18</v>
      </c>
      <c r="C118" s="72">
        <v>134508</v>
      </c>
      <c r="D118" s="8">
        <v>1</v>
      </c>
      <c r="E118" s="8">
        <v>1126</v>
      </c>
      <c r="F118" s="8">
        <v>1126</v>
      </c>
      <c r="G118" s="15"/>
      <c r="H118" s="15"/>
      <c r="I118" s="15"/>
      <c r="J118" s="15"/>
      <c r="K118" s="15"/>
      <c r="L118" s="16"/>
      <c r="M118" s="16"/>
    </row>
    <row r="119" spans="1:14" ht="15.75" x14ac:dyDescent="0.25">
      <c r="A119" s="22">
        <v>2</v>
      </c>
      <c r="B119" s="71" t="s">
        <v>51</v>
      </c>
      <c r="C119" s="72">
        <v>234201</v>
      </c>
      <c r="D119" s="8">
        <v>4.4000000000000004</v>
      </c>
      <c r="E119" s="8">
        <v>872</v>
      </c>
      <c r="F119" s="8">
        <v>3837</v>
      </c>
      <c r="G119" s="15"/>
      <c r="H119" s="15"/>
      <c r="I119" s="15"/>
      <c r="J119" s="15"/>
      <c r="K119" s="15"/>
      <c r="L119" s="16"/>
      <c r="M119" s="16"/>
      <c r="N119" s="77"/>
    </row>
    <row r="120" spans="1:14" ht="15.75" x14ac:dyDescent="0.25">
      <c r="A120" s="22">
        <v>3</v>
      </c>
      <c r="B120" s="71" t="s">
        <v>52</v>
      </c>
      <c r="C120" s="72">
        <v>234202</v>
      </c>
      <c r="D120" s="8">
        <v>1</v>
      </c>
      <c r="E120" s="8">
        <v>872</v>
      </c>
      <c r="F120" s="8">
        <v>872</v>
      </c>
      <c r="G120" s="15"/>
      <c r="H120" s="15"/>
      <c r="I120" s="15"/>
      <c r="J120" s="15"/>
      <c r="K120" s="15"/>
      <c r="L120" s="16"/>
      <c r="M120" s="16"/>
      <c r="N120" s="77"/>
    </row>
    <row r="121" spans="1:14" ht="15.75" x14ac:dyDescent="0.25">
      <c r="A121" s="22">
        <v>4</v>
      </c>
      <c r="B121" s="71" t="s">
        <v>32</v>
      </c>
      <c r="C121" s="72">
        <v>234203</v>
      </c>
      <c r="D121" s="8">
        <v>1</v>
      </c>
      <c r="E121" s="8">
        <v>872</v>
      </c>
      <c r="F121" s="8">
        <v>872</v>
      </c>
      <c r="G121" s="15"/>
      <c r="H121" s="15"/>
      <c r="I121" s="15"/>
      <c r="J121" s="15"/>
      <c r="K121" s="15"/>
      <c r="L121" s="16"/>
      <c r="M121" s="16"/>
      <c r="N121" s="77"/>
    </row>
    <row r="122" spans="1:14" ht="15.75" x14ac:dyDescent="0.25">
      <c r="A122" s="22">
        <v>5</v>
      </c>
      <c r="B122" s="71" t="s">
        <v>24</v>
      </c>
      <c r="C122" s="8">
        <v>235201</v>
      </c>
      <c r="D122" s="8">
        <v>0.56999999999999995</v>
      </c>
      <c r="E122" s="8">
        <v>830</v>
      </c>
      <c r="F122" s="8">
        <v>473</v>
      </c>
      <c r="G122" s="15"/>
      <c r="H122" s="15"/>
      <c r="I122" s="15"/>
      <c r="J122" s="15"/>
      <c r="K122" s="15"/>
      <c r="L122" s="16"/>
      <c r="M122" s="16"/>
      <c r="N122" s="77"/>
    </row>
    <row r="123" spans="1:14" ht="15.75" x14ac:dyDescent="0.25">
      <c r="A123" s="22"/>
      <c r="B123" s="21" t="s">
        <v>26</v>
      </c>
      <c r="C123" s="4"/>
      <c r="D123" s="4">
        <f>SUM(D118:D122)</f>
        <v>7.9700000000000006</v>
      </c>
      <c r="E123" s="4"/>
      <c r="F123" s="4">
        <f>SUM(F118:F122)</f>
        <v>7180</v>
      </c>
      <c r="G123" s="15"/>
      <c r="H123" s="15"/>
      <c r="I123" s="15"/>
      <c r="J123" s="15"/>
      <c r="K123" s="15"/>
      <c r="L123" s="16"/>
      <c r="M123" s="16"/>
    </row>
    <row r="124" spans="1:14" ht="18" customHeight="1" x14ac:dyDescent="0.25">
      <c r="A124" s="98" t="s">
        <v>102</v>
      </c>
      <c r="B124" s="99"/>
      <c r="C124" s="99"/>
      <c r="D124" s="99"/>
      <c r="E124" s="99"/>
      <c r="F124" s="100"/>
      <c r="G124" s="15"/>
      <c r="H124" s="15"/>
      <c r="I124" s="15"/>
      <c r="J124" s="15"/>
      <c r="K124" s="15"/>
      <c r="L124" s="16"/>
      <c r="M124" s="16"/>
    </row>
    <row r="125" spans="1:14" ht="15.75" x14ac:dyDescent="0.25">
      <c r="A125" s="22">
        <v>1</v>
      </c>
      <c r="B125" s="71" t="s">
        <v>7</v>
      </c>
      <c r="C125" s="72">
        <v>134508</v>
      </c>
      <c r="D125" s="8">
        <v>1</v>
      </c>
      <c r="E125" s="8">
        <v>1126</v>
      </c>
      <c r="F125" s="8">
        <v>1126</v>
      </c>
      <c r="G125" s="15"/>
      <c r="H125" s="15"/>
      <c r="I125" s="15"/>
      <c r="J125" s="15"/>
      <c r="K125" s="15"/>
      <c r="L125" s="16"/>
      <c r="M125" s="16"/>
    </row>
    <row r="126" spans="1:14" ht="15.75" x14ac:dyDescent="0.25">
      <c r="A126" s="22">
        <v>2</v>
      </c>
      <c r="B126" s="71" t="s">
        <v>78</v>
      </c>
      <c r="C126" s="72">
        <v>232002</v>
      </c>
      <c r="D126" s="8">
        <v>0.45400000000000001</v>
      </c>
      <c r="E126" s="8">
        <v>830</v>
      </c>
      <c r="F126" s="8">
        <v>377</v>
      </c>
      <c r="G126" s="15"/>
      <c r="H126" s="15"/>
      <c r="I126" s="15"/>
      <c r="J126" s="15"/>
      <c r="K126" s="15"/>
      <c r="L126" s="16"/>
      <c r="M126" s="16"/>
    </row>
    <row r="127" spans="1:14" ht="15.75" x14ac:dyDescent="0.25">
      <c r="A127" s="22"/>
      <c r="B127" s="21" t="s">
        <v>26</v>
      </c>
      <c r="C127" s="4"/>
      <c r="D127" s="4">
        <f>SUM(D125:D126)</f>
        <v>1.454</v>
      </c>
      <c r="E127" s="4"/>
      <c r="F127" s="4">
        <f>SUM(F125:F126)</f>
        <v>1503</v>
      </c>
      <c r="G127" s="15"/>
      <c r="H127" s="15"/>
      <c r="I127" s="15"/>
      <c r="J127" s="15"/>
      <c r="K127" s="15"/>
      <c r="L127" s="16"/>
      <c r="M127" s="16"/>
    </row>
    <row r="128" spans="1:14" ht="15.75" x14ac:dyDescent="0.25">
      <c r="A128" s="81" t="s">
        <v>45</v>
      </c>
      <c r="B128" s="82"/>
      <c r="C128" s="82"/>
      <c r="D128" s="6"/>
      <c r="E128" s="6"/>
      <c r="F128" s="6"/>
      <c r="G128" s="15"/>
      <c r="H128" s="15"/>
      <c r="I128" s="15"/>
      <c r="J128" s="15"/>
      <c r="K128" s="15"/>
      <c r="L128" s="16"/>
      <c r="M128" s="16"/>
    </row>
    <row r="129" spans="1:13" ht="15.75" x14ac:dyDescent="0.25">
      <c r="A129" s="8">
        <v>1</v>
      </c>
      <c r="B129" s="22" t="s">
        <v>8</v>
      </c>
      <c r="C129" s="8" t="s">
        <v>9</v>
      </c>
      <c r="D129" s="8">
        <v>0.2</v>
      </c>
      <c r="E129" s="8">
        <v>1062</v>
      </c>
      <c r="F129" s="8">
        <f>ROUND(D129*E129,0)</f>
        <v>212</v>
      </c>
      <c r="G129" s="15"/>
      <c r="H129" s="15"/>
      <c r="I129" s="15"/>
      <c r="J129" s="15"/>
      <c r="K129" s="15"/>
      <c r="L129" s="16"/>
      <c r="M129" s="16"/>
    </row>
    <row r="130" spans="1:13" ht="15.75" x14ac:dyDescent="0.25">
      <c r="A130" s="8">
        <v>2</v>
      </c>
      <c r="B130" s="30" t="s">
        <v>46</v>
      </c>
      <c r="C130" s="8" t="s">
        <v>47</v>
      </c>
      <c r="D130" s="8">
        <v>0.6</v>
      </c>
      <c r="E130" s="8">
        <v>830</v>
      </c>
      <c r="F130" s="8">
        <f t="shared" ref="F130:F131" si="14">ROUND(D130*E130,0)</f>
        <v>498</v>
      </c>
      <c r="G130" s="15"/>
      <c r="H130" s="15"/>
      <c r="I130" s="15"/>
      <c r="J130" s="15"/>
      <c r="K130" s="15"/>
      <c r="L130" s="16"/>
      <c r="M130" s="16"/>
    </row>
    <row r="131" spans="1:13" ht="15.75" x14ac:dyDescent="0.25">
      <c r="A131" s="8">
        <v>3</v>
      </c>
      <c r="B131" s="31" t="s">
        <v>48</v>
      </c>
      <c r="C131" s="8" t="s">
        <v>49</v>
      </c>
      <c r="D131" s="8">
        <v>0.4</v>
      </c>
      <c r="E131" s="8">
        <v>830</v>
      </c>
      <c r="F131" s="8">
        <f t="shared" si="14"/>
        <v>332</v>
      </c>
      <c r="G131" s="15"/>
      <c r="H131" s="15"/>
      <c r="I131" s="15"/>
      <c r="J131" s="15"/>
      <c r="K131" s="15"/>
      <c r="L131" s="16"/>
      <c r="M131" s="16"/>
    </row>
    <row r="132" spans="1:13" ht="15.75" x14ac:dyDescent="0.25">
      <c r="A132" s="4"/>
      <c r="B132" s="28" t="s">
        <v>26</v>
      </c>
      <c r="C132" s="4"/>
      <c r="D132" s="4">
        <f>SUM(D129:D131)</f>
        <v>1.2000000000000002</v>
      </c>
      <c r="E132" s="4"/>
      <c r="F132" s="4">
        <f>SUM(F129:F131)</f>
        <v>1042</v>
      </c>
      <c r="G132" s="15">
        <f>F132*4</f>
        <v>4168</v>
      </c>
      <c r="H132" s="15">
        <f>ROUND(G132*0.2359,0)</f>
        <v>983</v>
      </c>
      <c r="I132" s="15">
        <v>0</v>
      </c>
      <c r="J132" s="15">
        <f>I132*4</f>
        <v>0</v>
      </c>
      <c r="K132" s="15">
        <f>ROUND(J132*0.2359,0)</f>
        <v>0</v>
      </c>
      <c r="L132" s="16">
        <f>G132+J132</f>
        <v>4168</v>
      </c>
      <c r="M132" s="16">
        <f>H132+K132</f>
        <v>983</v>
      </c>
    </row>
    <row r="133" spans="1:13" ht="15.75" x14ac:dyDescent="0.25">
      <c r="A133" s="81" t="s">
        <v>50</v>
      </c>
      <c r="B133" s="82"/>
      <c r="C133" s="82"/>
      <c r="D133" s="6"/>
      <c r="E133" s="6"/>
      <c r="F133" s="6"/>
      <c r="G133" s="15"/>
      <c r="H133" s="15"/>
      <c r="I133" s="15"/>
      <c r="J133" s="15"/>
      <c r="K133" s="15"/>
      <c r="L133" s="16"/>
      <c r="M133" s="16"/>
    </row>
    <row r="134" spans="1:13" ht="15.75" x14ac:dyDescent="0.25">
      <c r="A134" s="8">
        <v>1</v>
      </c>
      <c r="B134" s="20" t="s">
        <v>18</v>
      </c>
      <c r="C134" s="8" t="s">
        <v>19</v>
      </c>
      <c r="D134" s="8">
        <v>1</v>
      </c>
      <c r="E134" s="8">
        <v>1110</v>
      </c>
      <c r="F134" s="8">
        <f>ROUND(D134*E134,0)</f>
        <v>1110</v>
      </c>
      <c r="G134" s="15"/>
      <c r="H134" s="15"/>
      <c r="I134" s="15"/>
      <c r="J134" s="15"/>
      <c r="K134" s="15"/>
      <c r="L134" s="16"/>
      <c r="M134" s="16"/>
    </row>
    <row r="135" spans="1:13" ht="15.75" x14ac:dyDescent="0.25">
      <c r="A135" s="8">
        <v>2</v>
      </c>
      <c r="B135" s="20" t="s">
        <v>51</v>
      </c>
      <c r="C135" s="8" t="s">
        <v>21</v>
      </c>
      <c r="D135" s="8">
        <v>3.2149999999999999</v>
      </c>
      <c r="E135" s="8">
        <v>872</v>
      </c>
      <c r="F135" s="8">
        <f t="shared" ref="F135:F137" si="15">ROUND(D135*E135,0)</f>
        <v>2803</v>
      </c>
      <c r="G135" s="15"/>
      <c r="H135" s="15"/>
      <c r="I135" s="15"/>
      <c r="J135" s="15"/>
      <c r="K135" s="15"/>
      <c r="L135" s="16"/>
      <c r="M135" s="16"/>
    </row>
    <row r="136" spans="1:13" ht="15.75" x14ac:dyDescent="0.25">
      <c r="A136" s="8">
        <v>3</v>
      </c>
      <c r="B136" s="20" t="s">
        <v>52</v>
      </c>
      <c r="C136" s="8" t="s">
        <v>23</v>
      </c>
      <c r="D136" s="8">
        <v>0.45</v>
      </c>
      <c r="E136" s="8">
        <v>872</v>
      </c>
      <c r="F136" s="8">
        <f t="shared" si="15"/>
        <v>392</v>
      </c>
      <c r="G136" s="15"/>
      <c r="H136" s="15"/>
      <c r="I136" s="15"/>
      <c r="J136" s="15"/>
      <c r="K136" s="15"/>
      <c r="L136" s="16"/>
      <c r="M136" s="16"/>
    </row>
    <row r="137" spans="1:13" ht="15.75" x14ac:dyDescent="0.25">
      <c r="A137" s="8">
        <v>4</v>
      </c>
      <c r="B137" s="20" t="s">
        <v>24</v>
      </c>
      <c r="C137" s="8">
        <v>235201</v>
      </c>
      <c r="D137" s="8">
        <v>0.22</v>
      </c>
      <c r="E137" s="8">
        <v>830</v>
      </c>
      <c r="F137" s="8">
        <f t="shared" si="15"/>
        <v>183</v>
      </c>
      <c r="G137" s="15"/>
      <c r="H137" s="15"/>
      <c r="I137" s="15"/>
      <c r="J137" s="15"/>
      <c r="K137" s="15"/>
      <c r="L137" s="16"/>
      <c r="M137" s="16"/>
    </row>
    <row r="138" spans="1:13" ht="15.75" x14ac:dyDescent="0.25">
      <c r="A138" s="8"/>
      <c r="B138" s="28" t="s">
        <v>26</v>
      </c>
      <c r="C138" s="8"/>
      <c r="D138" s="19">
        <f>SUM(D134:D137)</f>
        <v>4.8849999999999998</v>
      </c>
      <c r="E138" s="8"/>
      <c r="F138" s="19">
        <f>SUM(F134:F137)</f>
        <v>4488</v>
      </c>
      <c r="G138" s="15">
        <f>F138*4</f>
        <v>17952</v>
      </c>
      <c r="H138" s="15">
        <f>ROUND(G138*0.2359,0)</f>
        <v>4235</v>
      </c>
      <c r="I138" s="15">
        <v>0</v>
      </c>
      <c r="J138" s="15">
        <f>I138*4</f>
        <v>0</v>
      </c>
      <c r="K138" s="15">
        <f>ROUND(J138*0.2359,0)</f>
        <v>0</v>
      </c>
      <c r="L138" s="16">
        <f>G138+J138</f>
        <v>17952</v>
      </c>
      <c r="M138" s="16">
        <f>H138+K138</f>
        <v>4235</v>
      </c>
    </row>
    <row r="139" spans="1:13" ht="15.75" x14ac:dyDescent="0.25">
      <c r="A139" s="81" t="s">
        <v>53</v>
      </c>
      <c r="B139" s="82"/>
      <c r="C139" s="82"/>
      <c r="D139" s="6"/>
      <c r="E139" s="6"/>
      <c r="F139" s="6"/>
      <c r="G139" s="15"/>
      <c r="H139" s="15"/>
      <c r="I139" s="15"/>
      <c r="J139" s="15"/>
      <c r="K139" s="15"/>
      <c r="L139" s="16"/>
      <c r="M139" s="16"/>
    </row>
    <row r="140" spans="1:13" ht="15.75" x14ac:dyDescent="0.25">
      <c r="A140" s="32">
        <v>1</v>
      </c>
      <c r="B140" s="23" t="s">
        <v>7</v>
      </c>
      <c r="C140" s="8">
        <v>134508</v>
      </c>
      <c r="D140" s="8">
        <v>0</v>
      </c>
      <c r="E140" s="8">
        <v>1112</v>
      </c>
      <c r="F140" s="8">
        <f>ROUND(D140*E140,0)</f>
        <v>0</v>
      </c>
      <c r="G140" s="15"/>
      <c r="H140" s="15"/>
      <c r="I140" s="15"/>
      <c r="J140" s="15"/>
      <c r="K140" s="15"/>
      <c r="L140" s="16"/>
      <c r="M140" s="16"/>
    </row>
    <row r="141" spans="1:13" ht="15.75" x14ac:dyDescent="0.25">
      <c r="A141" s="33">
        <v>2</v>
      </c>
      <c r="B141" s="34" t="s">
        <v>8</v>
      </c>
      <c r="C141" s="33" t="s">
        <v>9</v>
      </c>
      <c r="D141" s="33">
        <v>0.3</v>
      </c>
      <c r="E141" s="33">
        <v>935</v>
      </c>
      <c r="F141" s="8">
        <f t="shared" ref="F141:F142" si="16">ROUND(D141*E141,0)</f>
        <v>281</v>
      </c>
      <c r="G141" s="15"/>
      <c r="H141" s="15"/>
      <c r="I141" s="15"/>
      <c r="J141" s="15"/>
      <c r="K141" s="15"/>
      <c r="L141" s="16"/>
      <c r="M141" s="16"/>
    </row>
    <row r="142" spans="1:13" ht="15.75" x14ac:dyDescent="0.25">
      <c r="A142" s="33">
        <v>3</v>
      </c>
      <c r="B142" s="34" t="s">
        <v>12</v>
      </c>
      <c r="C142" s="33">
        <v>234101</v>
      </c>
      <c r="D142" s="33">
        <v>0.5</v>
      </c>
      <c r="E142" s="33">
        <v>830</v>
      </c>
      <c r="F142" s="8">
        <f t="shared" si="16"/>
        <v>415</v>
      </c>
      <c r="G142" s="15"/>
      <c r="H142" s="15"/>
      <c r="I142" s="15"/>
      <c r="J142" s="15"/>
      <c r="K142" s="15"/>
      <c r="L142" s="16"/>
      <c r="M142" s="16"/>
    </row>
    <row r="143" spans="1:13" ht="15.75" x14ac:dyDescent="0.25">
      <c r="A143" s="33"/>
      <c r="B143" s="35" t="s">
        <v>26</v>
      </c>
      <c r="C143" s="8"/>
      <c r="D143" s="4">
        <f>SUM(D140:D142)</f>
        <v>0.8</v>
      </c>
      <c r="E143" s="4"/>
      <c r="F143" s="4">
        <f>SUM(F140:F142)</f>
        <v>696</v>
      </c>
      <c r="G143" s="15">
        <f>F143*4</f>
        <v>2784</v>
      </c>
      <c r="H143" s="15">
        <f>ROUND(G143*0.2359,0)</f>
        <v>657</v>
      </c>
      <c r="I143" s="15"/>
      <c r="J143" s="15">
        <f>I143*4</f>
        <v>0</v>
      </c>
      <c r="K143" s="15">
        <f>ROUND(J143*0.2359,0)</f>
        <v>0</v>
      </c>
      <c r="L143" s="16">
        <f>G143+J143</f>
        <v>2784</v>
      </c>
      <c r="M143" s="16">
        <f>H143+K143</f>
        <v>657</v>
      </c>
    </row>
    <row r="144" spans="1:13" ht="15.75" x14ac:dyDescent="0.25">
      <c r="A144" s="81" t="s">
        <v>54</v>
      </c>
      <c r="B144" s="82"/>
      <c r="C144" s="82"/>
      <c r="D144" s="6"/>
      <c r="E144" s="6"/>
      <c r="F144" s="6"/>
      <c r="G144" s="15"/>
      <c r="H144" s="15"/>
      <c r="I144" s="15"/>
      <c r="J144" s="15"/>
      <c r="K144" s="15"/>
      <c r="L144" s="16"/>
      <c r="M144" s="16"/>
    </row>
    <row r="145" spans="1:13" ht="15.75" x14ac:dyDescent="0.25">
      <c r="A145" s="33">
        <v>1</v>
      </c>
      <c r="B145" s="34" t="s">
        <v>40</v>
      </c>
      <c r="C145" s="33" t="s">
        <v>41</v>
      </c>
      <c r="D145" s="33">
        <v>0.2</v>
      </c>
      <c r="E145" s="33">
        <v>919</v>
      </c>
      <c r="F145" s="33">
        <f>ROUND(D145*E145,0)</f>
        <v>184</v>
      </c>
      <c r="G145" s="15"/>
      <c r="H145" s="15"/>
      <c r="I145" s="15"/>
      <c r="J145" s="15"/>
      <c r="K145" s="15"/>
      <c r="L145" s="16"/>
      <c r="M145" s="16"/>
    </row>
    <row r="146" spans="1:13" ht="15.75" x14ac:dyDescent="0.25">
      <c r="A146" s="33">
        <v>2</v>
      </c>
      <c r="B146" s="34" t="s">
        <v>20</v>
      </c>
      <c r="C146" s="33" t="s">
        <v>21</v>
      </c>
      <c r="D146" s="33">
        <v>3.8359999999999999</v>
      </c>
      <c r="E146" s="33">
        <v>872</v>
      </c>
      <c r="F146" s="33">
        <f t="shared" ref="F146:F148" si="17">ROUND(D146*E146,0)</f>
        <v>3345</v>
      </c>
      <c r="G146" s="15"/>
      <c r="H146" s="15"/>
      <c r="I146" s="15"/>
      <c r="J146" s="15"/>
      <c r="K146" s="15"/>
      <c r="L146" s="16"/>
      <c r="M146" s="16"/>
    </row>
    <row r="147" spans="1:13" ht="15.75" x14ac:dyDescent="0.25">
      <c r="A147" s="33">
        <v>3</v>
      </c>
      <c r="B147" s="34" t="s">
        <v>22</v>
      </c>
      <c r="C147" s="33" t="s">
        <v>55</v>
      </c>
      <c r="D147" s="33">
        <v>0.45</v>
      </c>
      <c r="E147" s="33">
        <v>872</v>
      </c>
      <c r="F147" s="33">
        <f t="shared" si="17"/>
        <v>392</v>
      </c>
      <c r="G147" s="15"/>
      <c r="H147" s="15"/>
      <c r="I147" s="15"/>
      <c r="J147" s="15"/>
      <c r="K147" s="15"/>
      <c r="L147" s="16"/>
      <c r="M147" s="16"/>
    </row>
    <row r="148" spans="1:13" ht="15.75" x14ac:dyDescent="0.25">
      <c r="A148" s="33">
        <v>4</v>
      </c>
      <c r="B148" s="34" t="s">
        <v>24</v>
      </c>
      <c r="C148" s="33" t="s">
        <v>25</v>
      </c>
      <c r="D148" s="33">
        <v>0.14000000000000001</v>
      </c>
      <c r="E148" s="33">
        <v>830</v>
      </c>
      <c r="F148" s="33">
        <f t="shared" si="17"/>
        <v>116</v>
      </c>
      <c r="G148" s="15"/>
      <c r="H148" s="15"/>
      <c r="I148" s="15"/>
      <c r="J148" s="15"/>
      <c r="K148" s="15"/>
      <c r="L148" s="16"/>
      <c r="M148" s="16"/>
    </row>
    <row r="149" spans="1:13" ht="15.75" x14ac:dyDescent="0.25">
      <c r="A149" s="33"/>
      <c r="B149" s="35" t="s">
        <v>26</v>
      </c>
      <c r="C149" s="33"/>
      <c r="D149" s="36">
        <f>SUM(D145:D148)</f>
        <v>4.6259999999999994</v>
      </c>
      <c r="E149" s="36"/>
      <c r="F149" s="36">
        <f>SUM(F145:F148)</f>
        <v>4037</v>
      </c>
      <c r="G149" s="15">
        <f>F149*4</f>
        <v>16148</v>
      </c>
      <c r="H149" s="15">
        <f>ROUND(G149*0.2359,0)</f>
        <v>3809</v>
      </c>
      <c r="I149" s="15">
        <v>87.2</v>
      </c>
      <c r="J149" s="15">
        <f>I149*4</f>
        <v>348.8</v>
      </c>
      <c r="K149" s="15">
        <f>ROUND(J149*0.2359,0)</f>
        <v>82</v>
      </c>
      <c r="L149" s="16">
        <f>G149+J149</f>
        <v>16496.8</v>
      </c>
      <c r="M149" s="16">
        <f>H149+K149</f>
        <v>3891</v>
      </c>
    </row>
    <row r="150" spans="1:13" ht="15.75" x14ac:dyDescent="0.25">
      <c r="A150" s="81" t="s">
        <v>56</v>
      </c>
      <c r="B150" s="82"/>
      <c r="C150" s="82"/>
      <c r="D150" s="6"/>
      <c r="E150" s="6"/>
      <c r="F150" s="6"/>
      <c r="G150" s="15"/>
      <c r="H150" s="15"/>
      <c r="I150" s="15"/>
      <c r="J150" s="15"/>
      <c r="K150" s="15"/>
      <c r="L150" s="16"/>
      <c r="M150" s="16"/>
    </row>
    <row r="151" spans="1:13" ht="15.75" x14ac:dyDescent="0.25">
      <c r="A151" s="33">
        <v>1</v>
      </c>
      <c r="B151" s="23" t="s">
        <v>7</v>
      </c>
      <c r="C151" s="8">
        <v>134508</v>
      </c>
      <c r="D151" s="8">
        <v>0.25</v>
      </c>
      <c r="E151" s="8">
        <v>1110</v>
      </c>
      <c r="F151" s="8">
        <f>ROUND(D151*E151,0)</f>
        <v>278</v>
      </c>
      <c r="G151" s="15"/>
      <c r="H151" s="15"/>
      <c r="I151" s="15"/>
      <c r="J151" s="15"/>
      <c r="K151" s="15"/>
      <c r="L151" s="16"/>
      <c r="M151" s="16"/>
    </row>
    <row r="152" spans="1:13" ht="15.75" x14ac:dyDescent="0.25">
      <c r="A152" s="33">
        <v>2</v>
      </c>
      <c r="B152" s="31" t="s">
        <v>8</v>
      </c>
      <c r="C152" s="8" t="s">
        <v>9</v>
      </c>
      <c r="D152" s="8">
        <v>0.25</v>
      </c>
      <c r="E152" s="8">
        <v>919</v>
      </c>
      <c r="F152" s="8">
        <f t="shared" ref="F152:F155" si="18">ROUND(D152*E152,0)</f>
        <v>230</v>
      </c>
      <c r="G152" s="15"/>
      <c r="H152" s="15"/>
      <c r="I152" s="15"/>
      <c r="J152" s="15"/>
      <c r="K152" s="15"/>
      <c r="L152" s="16"/>
      <c r="M152" s="16"/>
    </row>
    <row r="153" spans="1:13" ht="15.75" x14ac:dyDescent="0.25">
      <c r="A153" s="33">
        <v>3</v>
      </c>
      <c r="B153" s="31" t="s">
        <v>10</v>
      </c>
      <c r="C153" s="8" t="s">
        <v>11</v>
      </c>
      <c r="D153" s="8">
        <v>0</v>
      </c>
      <c r="E153" s="8">
        <v>919</v>
      </c>
      <c r="F153" s="8">
        <f t="shared" si="18"/>
        <v>0</v>
      </c>
      <c r="G153" s="15"/>
      <c r="H153" s="15"/>
      <c r="I153" s="15"/>
      <c r="J153" s="15"/>
      <c r="K153" s="15"/>
      <c r="L153" s="16"/>
      <c r="M153" s="16"/>
    </row>
    <row r="154" spans="1:13" ht="15.75" x14ac:dyDescent="0.25">
      <c r="A154" s="33">
        <v>4</v>
      </c>
      <c r="B154" s="31" t="s">
        <v>12</v>
      </c>
      <c r="C154" s="8" t="s">
        <v>13</v>
      </c>
      <c r="D154" s="8">
        <v>1.4</v>
      </c>
      <c r="E154" s="8">
        <v>830</v>
      </c>
      <c r="F154" s="8">
        <f t="shared" si="18"/>
        <v>1162</v>
      </c>
      <c r="G154" s="15"/>
      <c r="H154" s="15"/>
      <c r="I154" s="15"/>
      <c r="J154" s="15"/>
      <c r="K154" s="15"/>
      <c r="L154" s="16"/>
      <c r="M154" s="16"/>
    </row>
    <row r="155" spans="1:13" ht="15.75" x14ac:dyDescent="0.25">
      <c r="A155" s="33">
        <v>5</v>
      </c>
      <c r="B155" s="31" t="s">
        <v>48</v>
      </c>
      <c r="C155" s="8" t="s">
        <v>49</v>
      </c>
      <c r="D155" s="8">
        <v>0.4</v>
      </c>
      <c r="E155" s="8">
        <v>830</v>
      </c>
      <c r="F155" s="8">
        <f t="shared" si="18"/>
        <v>332</v>
      </c>
      <c r="G155" s="15"/>
      <c r="H155" s="15"/>
      <c r="I155" s="15"/>
      <c r="J155" s="15"/>
      <c r="K155" s="15"/>
      <c r="L155" s="16"/>
      <c r="M155" s="16"/>
    </row>
    <row r="156" spans="1:13" ht="15.75" x14ac:dyDescent="0.25">
      <c r="A156" s="23"/>
      <c r="B156" s="37" t="s">
        <v>26</v>
      </c>
      <c r="C156" s="38"/>
      <c r="D156" s="38">
        <f>SUM(D151:D155)</f>
        <v>2.2999999999999998</v>
      </c>
      <c r="E156" s="38"/>
      <c r="F156" s="38">
        <f>SUM(F151:F155)</f>
        <v>2002</v>
      </c>
      <c r="G156" s="15">
        <f>F156*4</f>
        <v>8008</v>
      </c>
      <c r="H156" s="15">
        <f>ROUND(G156*0.2359,0)</f>
        <v>1889</v>
      </c>
      <c r="I156" s="15"/>
      <c r="J156" s="15">
        <f>I156*4</f>
        <v>0</v>
      </c>
      <c r="K156" s="15">
        <f>ROUND(J156*0.2359,0)</f>
        <v>0</v>
      </c>
      <c r="L156" s="16">
        <f>G156+J156</f>
        <v>8008</v>
      </c>
      <c r="M156" s="16">
        <f>H156+K156</f>
        <v>1889</v>
      </c>
    </row>
    <row r="157" spans="1:13" ht="15.75" x14ac:dyDescent="0.25">
      <c r="A157" s="81" t="s">
        <v>57</v>
      </c>
      <c r="B157" s="82"/>
      <c r="C157" s="82"/>
      <c r="D157" s="6"/>
      <c r="E157" s="6"/>
      <c r="F157" s="6"/>
      <c r="G157" s="15"/>
      <c r="H157" s="15"/>
      <c r="I157" s="15"/>
      <c r="J157" s="15"/>
      <c r="K157" s="15"/>
      <c r="L157" s="16"/>
      <c r="M157" s="16"/>
    </row>
    <row r="158" spans="1:13" ht="15.75" x14ac:dyDescent="0.25">
      <c r="A158" s="32">
        <v>1</v>
      </c>
      <c r="B158" s="39" t="s">
        <v>40</v>
      </c>
      <c r="C158" s="33" t="s">
        <v>41</v>
      </c>
      <c r="D158" s="32">
        <v>0.1</v>
      </c>
      <c r="E158" s="32">
        <v>919</v>
      </c>
      <c r="F158" s="8">
        <f>ROUND(D158*E158,0)</f>
        <v>92</v>
      </c>
      <c r="G158" s="15"/>
      <c r="H158" s="15"/>
      <c r="I158" s="15"/>
      <c r="J158" s="15"/>
      <c r="K158" s="15"/>
      <c r="L158" s="16"/>
      <c r="M158" s="16"/>
    </row>
    <row r="159" spans="1:13" ht="15.75" x14ac:dyDescent="0.25">
      <c r="A159" s="32">
        <v>2</v>
      </c>
      <c r="B159" s="20" t="s">
        <v>20</v>
      </c>
      <c r="C159" s="8" t="s">
        <v>21</v>
      </c>
      <c r="D159" s="8">
        <v>2.452</v>
      </c>
      <c r="E159" s="8">
        <v>872</v>
      </c>
      <c r="F159" s="8">
        <f t="shared" ref="F159:F161" si="19">ROUND(D159*E159,0)</f>
        <v>2138</v>
      </c>
      <c r="G159" s="15"/>
      <c r="H159" s="15"/>
      <c r="I159" s="15"/>
      <c r="J159" s="15"/>
      <c r="K159" s="15"/>
      <c r="L159" s="16"/>
      <c r="M159" s="16"/>
    </row>
    <row r="160" spans="1:13" ht="15.75" x14ac:dyDescent="0.25">
      <c r="A160" s="32">
        <v>3</v>
      </c>
      <c r="B160" s="20" t="s">
        <v>22</v>
      </c>
      <c r="C160" s="8" t="s">
        <v>23</v>
      </c>
      <c r="D160" s="8">
        <v>0.25</v>
      </c>
      <c r="E160" s="8">
        <v>872</v>
      </c>
      <c r="F160" s="8">
        <f t="shared" si="19"/>
        <v>218</v>
      </c>
      <c r="G160" s="15"/>
      <c r="H160" s="15"/>
      <c r="I160" s="15"/>
      <c r="J160" s="15"/>
      <c r="K160" s="15"/>
      <c r="L160" s="16"/>
      <c r="M160" s="16"/>
    </row>
    <row r="161" spans="1:13" ht="15.75" x14ac:dyDescent="0.25">
      <c r="A161" s="32">
        <v>4</v>
      </c>
      <c r="B161" s="20" t="s">
        <v>24</v>
      </c>
      <c r="C161" s="8" t="s">
        <v>25</v>
      </c>
      <c r="D161" s="8">
        <v>9.5000000000000001E-2</v>
      </c>
      <c r="E161" s="8">
        <v>830</v>
      </c>
      <c r="F161" s="8">
        <f t="shared" si="19"/>
        <v>79</v>
      </c>
      <c r="G161" s="15"/>
      <c r="H161" s="15"/>
      <c r="I161" s="15"/>
      <c r="J161" s="15"/>
      <c r="K161" s="15"/>
      <c r="L161" s="16"/>
      <c r="M161" s="16"/>
    </row>
    <row r="162" spans="1:13" ht="15.75" x14ac:dyDescent="0.25">
      <c r="A162" s="32"/>
      <c r="B162" s="37" t="s">
        <v>26</v>
      </c>
      <c r="C162" s="32"/>
      <c r="D162" s="38">
        <f>SUM(D158:D161)</f>
        <v>2.8970000000000002</v>
      </c>
      <c r="E162" s="38"/>
      <c r="F162" s="38">
        <f>SUM(F158:F161)</f>
        <v>2527</v>
      </c>
      <c r="G162" s="15">
        <f>F162*4</f>
        <v>10108</v>
      </c>
      <c r="H162" s="15">
        <f>ROUND(G162*0.2359,0)</f>
        <v>2384</v>
      </c>
      <c r="I162" s="15">
        <v>0</v>
      </c>
      <c r="J162" s="15">
        <f>I162*4</f>
        <v>0</v>
      </c>
      <c r="K162" s="15">
        <f>ROUND(J162*0.2359,0)</f>
        <v>0</v>
      </c>
      <c r="L162" s="16">
        <f>G162+J162</f>
        <v>10108</v>
      </c>
      <c r="M162" s="16">
        <f>H162+K162</f>
        <v>2384</v>
      </c>
    </row>
    <row r="163" spans="1:13" ht="15.75" x14ac:dyDescent="0.25">
      <c r="A163" s="81" t="s">
        <v>58</v>
      </c>
      <c r="B163" s="82"/>
      <c r="C163" s="82"/>
      <c r="D163" s="6"/>
      <c r="E163" s="6"/>
      <c r="F163" s="6"/>
      <c r="G163" s="15"/>
      <c r="H163" s="15"/>
      <c r="I163" s="15"/>
      <c r="J163" s="15"/>
      <c r="K163" s="15"/>
      <c r="L163" s="16"/>
      <c r="M163" s="16"/>
    </row>
    <row r="164" spans="1:13" ht="15.75" x14ac:dyDescent="0.25">
      <c r="A164" s="40">
        <v>1</v>
      </c>
      <c r="B164" s="31" t="s">
        <v>8</v>
      </c>
      <c r="C164" s="8" t="s">
        <v>9</v>
      </c>
      <c r="D164" s="8">
        <v>0.25</v>
      </c>
      <c r="E164" s="8">
        <v>919</v>
      </c>
      <c r="F164" s="8">
        <f>ROUND(D164*E164,0)</f>
        <v>230</v>
      </c>
      <c r="G164" s="15"/>
      <c r="H164" s="15"/>
      <c r="I164" s="15"/>
      <c r="J164" s="15"/>
      <c r="K164" s="15"/>
      <c r="L164" s="16"/>
      <c r="M164" s="16"/>
    </row>
    <row r="165" spans="1:13" ht="15.75" x14ac:dyDescent="0.25">
      <c r="A165" s="8">
        <v>2</v>
      </c>
      <c r="B165" s="12" t="s">
        <v>35</v>
      </c>
      <c r="C165" s="8" t="s">
        <v>13</v>
      </c>
      <c r="D165" s="8">
        <v>0.5</v>
      </c>
      <c r="E165" s="8">
        <v>830</v>
      </c>
      <c r="F165" s="8">
        <f>ROUND(D165*E165,0)</f>
        <v>415</v>
      </c>
      <c r="G165" s="15"/>
      <c r="H165" s="15"/>
      <c r="I165" s="15"/>
      <c r="J165" s="15"/>
      <c r="K165" s="15"/>
      <c r="L165" s="16"/>
      <c r="M165" s="16"/>
    </row>
    <row r="166" spans="1:13" ht="15.75" x14ac:dyDescent="0.25">
      <c r="A166" s="8"/>
      <c r="B166" s="17" t="s">
        <v>26</v>
      </c>
      <c r="C166" s="4"/>
      <c r="D166" s="4">
        <f>SUM(D164:D165)</f>
        <v>0.75</v>
      </c>
      <c r="E166" s="4"/>
      <c r="F166" s="4">
        <f>SUM(F164:F165)</f>
        <v>645</v>
      </c>
      <c r="G166" s="15">
        <f>F166*4</f>
        <v>2580</v>
      </c>
      <c r="H166" s="15">
        <f>ROUND(G166*0.2359,0)</f>
        <v>609</v>
      </c>
      <c r="I166" s="15"/>
      <c r="J166" s="15">
        <f>I166*4</f>
        <v>0</v>
      </c>
      <c r="K166" s="15">
        <f>ROUND(J166*0.2359,0)</f>
        <v>0</v>
      </c>
      <c r="L166" s="16">
        <f>G166+J166</f>
        <v>2580</v>
      </c>
      <c r="M166" s="16">
        <f>H166+K166</f>
        <v>609</v>
      </c>
    </row>
    <row r="167" spans="1:13" ht="15.75" x14ac:dyDescent="0.25">
      <c r="A167" s="81" t="s">
        <v>59</v>
      </c>
      <c r="B167" s="82"/>
      <c r="C167" s="82"/>
      <c r="D167" s="6"/>
      <c r="E167" s="6"/>
      <c r="F167" s="6"/>
      <c r="G167" s="15"/>
      <c r="H167" s="15"/>
      <c r="I167" s="15"/>
      <c r="J167" s="15"/>
      <c r="K167" s="15"/>
      <c r="L167" s="16"/>
      <c r="M167" s="16"/>
    </row>
    <row r="168" spans="1:13" ht="15.75" x14ac:dyDescent="0.25">
      <c r="A168" s="8">
        <v>1</v>
      </c>
      <c r="B168" s="12" t="s">
        <v>18</v>
      </c>
      <c r="C168" s="8" t="s">
        <v>19</v>
      </c>
      <c r="D168" s="8">
        <v>1</v>
      </c>
      <c r="E168" s="8">
        <v>1219</v>
      </c>
      <c r="F168" s="8">
        <f t="shared" ref="F168:F173" si="20">ROUND(D168*E168,0)</f>
        <v>1219</v>
      </c>
      <c r="G168" s="15"/>
      <c r="H168" s="15"/>
      <c r="I168" s="15"/>
      <c r="J168" s="15"/>
      <c r="K168" s="15"/>
      <c r="L168" s="16"/>
      <c r="M168" s="16"/>
    </row>
    <row r="169" spans="1:13" ht="15.75" x14ac:dyDescent="0.25">
      <c r="A169" s="8">
        <v>2</v>
      </c>
      <c r="B169" s="12" t="s">
        <v>40</v>
      </c>
      <c r="C169" s="8" t="s">
        <v>41</v>
      </c>
      <c r="D169" s="8">
        <v>0.7</v>
      </c>
      <c r="E169" s="8">
        <v>919</v>
      </c>
      <c r="F169" s="8">
        <f t="shared" si="20"/>
        <v>643</v>
      </c>
      <c r="G169" s="15"/>
      <c r="H169" s="15"/>
      <c r="I169" s="15"/>
      <c r="J169" s="15"/>
      <c r="K169" s="15"/>
      <c r="L169" s="16"/>
      <c r="M169" s="16"/>
    </row>
    <row r="170" spans="1:13" ht="15.75" x14ac:dyDescent="0.25">
      <c r="A170" s="8">
        <v>3</v>
      </c>
      <c r="B170" s="12" t="s">
        <v>60</v>
      </c>
      <c r="C170" s="8" t="s">
        <v>21</v>
      </c>
      <c r="D170" s="8">
        <v>6.49</v>
      </c>
      <c r="E170" s="8">
        <v>872</v>
      </c>
      <c r="F170" s="8">
        <f t="shared" si="20"/>
        <v>5659</v>
      </c>
      <c r="G170" s="15"/>
      <c r="H170" s="15"/>
      <c r="I170" s="15"/>
      <c r="J170" s="15"/>
      <c r="K170" s="15"/>
      <c r="L170" s="16"/>
      <c r="M170" s="16"/>
    </row>
    <row r="171" spans="1:13" ht="15.75" x14ac:dyDescent="0.25">
      <c r="A171" s="8">
        <v>4</v>
      </c>
      <c r="B171" s="12" t="s">
        <v>22</v>
      </c>
      <c r="C171" s="8" t="s">
        <v>23</v>
      </c>
      <c r="D171" s="8">
        <v>1.05</v>
      </c>
      <c r="E171" s="8">
        <v>872</v>
      </c>
      <c r="F171" s="8">
        <f t="shared" si="20"/>
        <v>916</v>
      </c>
      <c r="G171" s="15"/>
      <c r="H171" s="15"/>
      <c r="I171" s="15"/>
      <c r="J171" s="15"/>
      <c r="K171" s="15"/>
      <c r="L171" s="16"/>
      <c r="M171" s="16"/>
    </row>
    <row r="172" spans="1:13" ht="15.75" x14ac:dyDescent="0.25">
      <c r="A172" s="8">
        <v>5</v>
      </c>
      <c r="B172" s="12" t="s">
        <v>24</v>
      </c>
      <c r="C172" s="8" t="s">
        <v>25</v>
      </c>
      <c r="D172" s="8">
        <v>0.37</v>
      </c>
      <c r="E172" s="8">
        <v>830</v>
      </c>
      <c r="F172" s="8">
        <f t="shared" si="20"/>
        <v>307</v>
      </c>
      <c r="G172" s="15"/>
      <c r="H172" s="15"/>
      <c r="I172" s="15"/>
      <c r="J172" s="15"/>
      <c r="K172" s="15"/>
      <c r="L172" s="16"/>
      <c r="M172" s="16"/>
    </row>
    <row r="173" spans="1:13" ht="15.75" x14ac:dyDescent="0.25">
      <c r="A173" s="8">
        <v>6</v>
      </c>
      <c r="B173" s="12" t="s">
        <v>32</v>
      </c>
      <c r="C173" s="8" t="s">
        <v>33</v>
      </c>
      <c r="D173" s="8">
        <v>0.8</v>
      </c>
      <c r="E173" s="8">
        <v>872</v>
      </c>
      <c r="F173" s="8">
        <f t="shared" si="20"/>
        <v>698</v>
      </c>
      <c r="G173" s="15"/>
      <c r="H173" s="15"/>
      <c r="I173" s="15"/>
      <c r="J173" s="15"/>
      <c r="K173" s="15"/>
      <c r="L173" s="16"/>
      <c r="M173" s="16"/>
    </row>
    <row r="174" spans="1:13" ht="15.75" x14ac:dyDescent="0.25">
      <c r="A174" s="22"/>
      <c r="B174" s="17" t="s">
        <v>26</v>
      </c>
      <c r="C174" s="8"/>
      <c r="D174" s="4">
        <f>SUM(D168:D173)</f>
        <v>10.41</v>
      </c>
      <c r="E174" s="4"/>
      <c r="F174" s="4">
        <f>SUM(F168:F173)</f>
        <v>9442</v>
      </c>
      <c r="G174" s="15">
        <f>F174*4</f>
        <v>37768</v>
      </c>
      <c r="H174" s="15">
        <f>ROUND(G174*0.2359,0)</f>
        <v>8909</v>
      </c>
      <c r="I174" s="15"/>
      <c r="J174" s="15">
        <f>I174*4</f>
        <v>0</v>
      </c>
      <c r="K174" s="15">
        <f>ROUND(J174*0.2359,0)</f>
        <v>0</v>
      </c>
      <c r="L174" s="16">
        <f>G174+J174</f>
        <v>37768</v>
      </c>
      <c r="M174" s="16">
        <f>H174+K174</f>
        <v>8909</v>
      </c>
    </row>
    <row r="175" spans="1:13" ht="15.75" x14ac:dyDescent="0.25">
      <c r="A175" s="81" t="s">
        <v>61</v>
      </c>
      <c r="B175" s="82"/>
      <c r="C175" s="82"/>
      <c r="D175" s="6"/>
      <c r="E175" s="6"/>
      <c r="F175" s="6"/>
      <c r="G175" s="15"/>
      <c r="H175" s="15"/>
      <c r="I175" s="15"/>
      <c r="J175" s="15"/>
      <c r="K175" s="15"/>
      <c r="L175" s="16"/>
      <c r="M175" s="16"/>
    </row>
    <row r="176" spans="1:13" ht="15.75" x14ac:dyDescent="0.25">
      <c r="A176" s="8">
        <v>1</v>
      </c>
      <c r="B176" s="9" t="s">
        <v>7</v>
      </c>
      <c r="C176" s="8">
        <v>134508</v>
      </c>
      <c r="D176" s="8">
        <v>0</v>
      </c>
      <c r="E176" s="8">
        <v>1056</v>
      </c>
      <c r="F176" s="8">
        <f>ROUND(D176*E176,0)</f>
        <v>0</v>
      </c>
      <c r="G176" s="15"/>
      <c r="H176" s="15"/>
      <c r="I176" s="15"/>
      <c r="J176" s="15"/>
      <c r="K176" s="15"/>
      <c r="L176" s="16"/>
      <c r="M176" s="16"/>
    </row>
    <row r="177" spans="1:13" ht="15.75" x14ac:dyDescent="0.25">
      <c r="A177" s="8">
        <v>2</v>
      </c>
      <c r="B177" s="31" t="s">
        <v>8</v>
      </c>
      <c r="C177" s="8" t="s">
        <v>9</v>
      </c>
      <c r="D177" s="8">
        <v>0.3</v>
      </c>
      <c r="E177" s="8">
        <v>919</v>
      </c>
      <c r="F177" s="8">
        <f t="shared" ref="F177:F179" si="21">ROUND(D177*E177,0)</f>
        <v>276</v>
      </c>
      <c r="G177" s="15"/>
      <c r="H177" s="15"/>
      <c r="I177" s="15"/>
      <c r="J177" s="15"/>
      <c r="K177" s="15"/>
      <c r="L177" s="16"/>
      <c r="M177" s="16"/>
    </row>
    <row r="178" spans="1:13" ht="15.75" x14ac:dyDescent="0.25">
      <c r="A178" s="8">
        <v>3</v>
      </c>
      <c r="B178" s="12" t="s">
        <v>12</v>
      </c>
      <c r="C178" s="8">
        <v>234101</v>
      </c>
      <c r="D178" s="8">
        <v>1.534</v>
      </c>
      <c r="E178" s="8">
        <v>830</v>
      </c>
      <c r="F178" s="8">
        <f t="shared" si="21"/>
        <v>1273</v>
      </c>
      <c r="G178" s="15"/>
      <c r="H178" s="15"/>
      <c r="I178" s="15"/>
      <c r="J178" s="15"/>
      <c r="K178" s="15"/>
      <c r="L178" s="16"/>
      <c r="M178" s="16"/>
    </row>
    <row r="179" spans="1:13" ht="15.75" x14ac:dyDescent="0.25">
      <c r="A179" s="8">
        <v>4</v>
      </c>
      <c r="B179" s="9" t="s">
        <v>48</v>
      </c>
      <c r="C179" s="8" t="s">
        <v>49</v>
      </c>
      <c r="D179" s="8">
        <v>0.7</v>
      </c>
      <c r="E179" s="41">
        <v>830</v>
      </c>
      <c r="F179" s="8">
        <f t="shared" si="21"/>
        <v>581</v>
      </c>
      <c r="G179" s="15"/>
      <c r="H179" s="15"/>
      <c r="I179" s="15"/>
      <c r="J179" s="15"/>
      <c r="K179" s="15"/>
      <c r="L179" s="16"/>
      <c r="M179" s="16"/>
    </row>
    <row r="180" spans="1:13" ht="15.75" x14ac:dyDescent="0.25">
      <c r="A180" s="4"/>
      <c r="B180" s="14" t="s">
        <v>26</v>
      </c>
      <c r="C180" s="4"/>
      <c r="D180" s="4">
        <f>SUM(D176:D179)</f>
        <v>2.5339999999999998</v>
      </c>
      <c r="E180" s="4"/>
      <c r="F180" s="4">
        <f>SUM(F176:F179)</f>
        <v>2130</v>
      </c>
      <c r="G180" s="15">
        <f>F180*4</f>
        <v>8520</v>
      </c>
      <c r="H180" s="15">
        <f>ROUND(G180*0.2359,0)</f>
        <v>2010</v>
      </c>
      <c r="I180" s="15"/>
      <c r="J180" s="15">
        <f>I180*4</f>
        <v>0</v>
      </c>
      <c r="K180" s="15">
        <f>ROUND(J180*0.2359,0)</f>
        <v>0</v>
      </c>
      <c r="L180" s="16">
        <f>G180+J180</f>
        <v>8520</v>
      </c>
      <c r="M180" s="16">
        <f>H180+K180</f>
        <v>2010</v>
      </c>
    </row>
    <row r="181" spans="1:13" ht="15.75" x14ac:dyDescent="0.25">
      <c r="A181" s="81" t="s">
        <v>62</v>
      </c>
      <c r="B181" s="82"/>
      <c r="C181" s="82"/>
      <c r="D181" s="6"/>
      <c r="E181" s="6"/>
      <c r="F181" s="6"/>
      <c r="G181" s="15"/>
      <c r="H181" s="15"/>
      <c r="I181" s="15"/>
      <c r="J181" s="15"/>
      <c r="K181" s="15"/>
      <c r="L181" s="16"/>
      <c r="M181" s="16"/>
    </row>
    <row r="182" spans="1:13" ht="15.75" x14ac:dyDescent="0.25">
      <c r="A182" s="40">
        <v>1</v>
      </c>
      <c r="B182" s="39" t="s">
        <v>40</v>
      </c>
      <c r="C182" s="33" t="s">
        <v>41</v>
      </c>
      <c r="D182" s="42">
        <v>0.1</v>
      </c>
      <c r="E182" s="41">
        <v>919</v>
      </c>
      <c r="F182" s="8">
        <f>ROUND(D182*E182,0)</f>
        <v>92</v>
      </c>
      <c r="G182" s="15"/>
      <c r="H182" s="15"/>
      <c r="I182" s="15"/>
      <c r="J182" s="15"/>
      <c r="K182" s="15"/>
      <c r="L182" s="16"/>
      <c r="M182" s="16"/>
    </row>
    <row r="183" spans="1:13" ht="15.75" x14ac:dyDescent="0.25">
      <c r="A183" s="8">
        <v>2</v>
      </c>
      <c r="B183" s="12" t="s">
        <v>20</v>
      </c>
      <c r="C183" s="8" t="s">
        <v>21</v>
      </c>
      <c r="D183" s="8">
        <v>1.6519999999999999</v>
      </c>
      <c r="E183" s="8">
        <v>872</v>
      </c>
      <c r="F183" s="8">
        <f t="shared" ref="F183:F185" si="22">ROUND(D183*E183,0)</f>
        <v>1441</v>
      </c>
      <c r="G183" s="15"/>
      <c r="H183" s="15"/>
      <c r="I183" s="15"/>
      <c r="J183" s="15"/>
      <c r="K183" s="15"/>
      <c r="L183" s="16"/>
      <c r="M183" s="16"/>
    </row>
    <row r="184" spans="1:13" ht="15.75" x14ac:dyDescent="0.25">
      <c r="A184" s="8">
        <v>3</v>
      </c>
      <c r="B184" s="12" t="s">
        <v>22</v>
      </c>
      <c r="C184" s="8" t="s">
        <v>23</v>
      </c>
      <c r="D184" s="8">
        <v>0.25</v>
      </c>
      <c r="E184" s="8">
        <v>872</v>
      </c>
      <c r="F184" s="8">
        <f t="shared" si="22"/>
        <v>218</v>
      </c>
      <c r="G184" s="15"/>
      <c r="H184" s="15"/>
      <c r="I184" s="15"/>
      <c r="J184" s="15"/>
      <c r="K184" s="15"/>
      <c r="L184" s="16"/>
      <c r="M184" s="16"/>
    </row>
    <row r="185" spans="1:13" ht="15.75" x14ac:dyDescent="0.25">
      <c r="A185" s="8">
        <v>4</v>
      </c>
      <c r="B185" s="12" t="s">
        <v>24</v>
      </c>
      <c r="C185" s="8" t="s">
        <v>25</v>
      </c>
      <c r="D185" s="8">
        <v>9.5000000000000001E-2</v>
      </c>
      <c r="E185" s="8">
        <v>830</v>
      </c>
      <c r="F185" s="8">
        <f t="shared" si="22"/>
        <v>79</v>
      </c>
      <c r="G185" s="15"/>
      <c r="H185" s="15"/>
      <c r="I185" s="15"/>
      <c r="J185" s="15"/>
      <c r="K185" s="15"/>
      <c r="L185" s="16"/>
      <c r="M185" s="16"/>
    </row>
    <row r="186" spans="1:13" ht="15.75" x14ac:dyDescent="0.25">
      <c r="A186" s="22"/>
      <c r="B186" s="14" t="s">
        <v>26</v>
      </c>
      <c r="C186" s="8"/>
      <c r="D186" s="19">
        <f>SUM(D182:D185)</f>
        <v>2.097</v>
      </c>
      <c r="E186" s="8"/>
      <c r="F186" s="19">
        <f>SUM(F182:F185)</f>
        <v>1830</v>
      </c>
      <c r="G186" s="15">
        <f>F186*4</f>
        <v>7320</v>
      </c>
      <c r="H186" s="15">
        <f>ROUND(G186*0.2359,0)</f>
        <v>1727</v>
      </c>
      <c r="I186" s="15">
        <v>74.12</v>
      </c>
      <c r="J186" s="15">
        <f>I186*4</f>
        <v>296.48</v>
      </c>
      <c r="K186" s="15">
        <f>ROUND(J186*0.2359,0)</f>
        <v>70</v>
      </c>
      <c r="L186" s="16">
        <f>G186+J186</f>
        <v>7616.48</v>
      </c>
      <c r="M186" s="16">
        <f>H186+K186</f>
        <v>1797</v>
      </c>
    </row>
    <row r="187" spans="1:13" ht="15.75" x14ac:dyDescent="0.25">
      <c r="A187" s="81" t="s">
        <v>63</v>
      </c>
      <c r="B187" s="82"/>
      <c r="C187" s="82"/>
      <c r="D187" s="6"/>
      <c r="E187" s="6"/>
      <c r="F187" s="6"/>
      <c r="G187" s="15"/>
      <c r="H187" s="15"/>
      <c r="I187" s="15"/>
      <c r="J187" s="15"/>
      <c r="K187" s="15"/>
      <c r="L187" s="16"/>
      <c r="M187" s="16"/>
    </row>
    <row r="188" spans="1:13" ht="31.5" x14ac:dyDescent="0.25">
      <c r="A188" s="43">
        <v>1</v>
      </c>
      <c r="B188" s="20" t="s">
        <v>64</v>
      </c>
      <c r="C188" s="8" t="s">
        <v>11</v>
      </c>
      <c r="D188" s="8">
        <v>0.68799999999999994</v>
      </c>
      <c r="E188" s="8">
        <v>919</v>
      </c>
      <c r="F188" s="8">
        <f>ROUND(D188*E188,0)</f>
        <v>632</v>
      </c>
      <c r="G188" s="15"/>
      <c r="H188" s="15"/>
      <c r="I188" s="15"/>
      <c r="J188" s="15"/>
      <c r="K188" s="15"/>
      <c r="L188" s="16"/>
      <c r="M188" s="16"/>
    </row>
    <row r="189" spans="1:13" ht="31.5" x14ac:dyDescent="0.25">
      <c r="A189" s="43">
        <v>2</v>
      </c>
      <c r="B189" s="20" t="s">
        <v>65</v>
      </c>
      <c r="C189" s="26" t="s">
        <v>49</v>
      </c>
      <c r="D189" s="8">
        <v>1</v>
      </c>
      <c r="E189" s="8">
        <v>830</v>
      </c>
      <c r="F189" s="8">
        <f>ROUND(D189*E189,0)</f>
        <v>830</v>
      </c>
      <c r="G189" s="15"/>
      <c r="H189" s="15"/>
      <c r="I189" s="15"/>
      <c r="J189" s="15"/>
      <c r="K189" s="15"/>
      <c r="L189" s="16"/>
      <c r="M189" s="16"/>
    </row>
    <row r="190" spans="1:13" ht="15.75" x14ac:dyDescent="0.25">
      <c r="A190" s="43"/>
      <c r="B190" s="21" t="s">
        <v>26</v>
      </c>
      <c r="C190" s="4"/>
      <c r="D190" s="4">
        <f t="shared" ref="D190" si="23">SUM(D188:D189)</f>
        <v>1.6879999999999999</v>
      </c>
      <c r="E190" s="4"/>
      <c r="F190" s="4">
        <f t="shared" ref="F190" si="24">SUM(F188:F189)</f>
        <v>1462</v>
      </c>
      <c r="G190" s="15">
        <f>F190*4</f>
        <v>5848</v>
      </c>
      <c r="H190" s="15">
        <f>ROUND(G190*0.2359,0)</f>
        <v>1380</v>
      </c>
      <c r="I190" s="15">
        <v>0</v>
      </c>
      <c r="J190" s="15">
        <f>I190*4</f>
        <v>0</v>
      </c>
      <c r="K190" s="15">
        <f>ROUND(J190*0.2359,0)</f>
        <v>0</v>
      </c>
      <c r="L190" s="16">
        <f>G190+J190</f>
        <v>5848</v>
      </c>
      <c r="M190" s="16">
        <f>H190+K190</f>
        <v>1380</v>
      </c>
    </row>
    <row r="191" spans="1:13" ht="15.75" customHeight="1" x14ac:dyDescent="0.25">
      <c r="A191" s="81" t="s">
        <v>66</v>
      </c>
      <c r="B191" s="82"/>
      <c r="C191" s="82"/>
      <c r="D191" s="6"/>
      <c r="E191" s="6"/>
      <c r="F191" s="6"/>
      <c r="G191" s="15"/>
      <c r="H191" s="15"/>
      <c r="I191" s="15"/>
      <c r="J191" s="15"/>
      <c r="K191" s="15"/>
      <c r="L191" s="16"/>
      <c r="M191" s="16"/>
    </row>
    <row r="192" spans="1:13" ht="15.75" x14ac:dyDescent="0.25">
      <c r="A192" s="43">
        <v>1</v>
      </c>
      <c r="B192" s="20" t="s">
        <v>46</v>
      </c>
      <c r="C192" s="26" t="s">
        <v>67</v>
      </c>
      <c r="D192" s="8">
        <v>1</v>
      </c>
      <c r="E192" s="8">
        <v>880</v>
      </c>
      <c r="F192" s="8">
        <f>ROUND(D192*E192,0)</f>
        <v>880</v>
      </c>
      <c r="G192" s="15"/>
      <c r="H192" s="15"/>
      <c r="I192" s="15"/>
      <c r="J192" s="15"/>
      <c r="K192" s="15"/>
      <c r="L192" s="16"/>
      <c r="M192" s="16"/>
    </row>
    <row r="193" spans="1:13" ht="15.75" x14ac:dyDescent="0.25">
      <c r="A193" s="43">
        <v>2</v>
      </c>
      <c r="B193" s="20" t="s">
        <v>10</v>
      </c>
      <c r="C193" s="26" t="s">
        <v>11</v>
      </c>
      <c r="D193" s="8">
        <v>0.51300000000000001</v>
      </c>
      <c r="E193" s="8">
        <v>919</v>
      </c>
      <c r="F193" s="8">
        <f>ROUND(D193*E193,0)</f>
        <v>471</v>
      </c>
      <c r="G193" s="15"/>
      <c r="H193" s="15"/>
      <c r="I193" s="15"/>
      <c r="J193" s="15"/>
      <c r="K193" s="15"/>
      <c r="L193" s="16"/>
      <c r="M193" s="16"/>
    </row>
    <row r="194" spans="1:13" ht="15.75" x14ac:dyDescent="0.25">
      <c r="A194" s="43"/>
      <c r="B194" s="21" t="s">
        <v>26</v>
      </c>
      <c r="C194" s="29"/>
      <c r="D194" s="29">
        <f>SUM(D192:D193)</f>
        <v>1.5129999999999999</v>
      </c>
      <c r="E194" s="29"/>
      <c r="F194" s="29">
        <f>SUM(F192:F193)</f>
        <v>1351</v>
      </c>
      <c r="G194" s="15">
        <f>F194*4</f>
        <v>5404</v>
      </c>
      <c r="H194" s="15">
        <f>ROUND(G194*0.2359,0)</f>
        <v>1275</v>
      </c>
      <c r="I194" s="15">
        <v>0</v>
      </c>
      <c r="J194" s="15">
        <f>I194*4</f>
        <v>0</v>
      </c>
      <c r="K194" s="15">
        <f>ROUND(J194*0.2359,0)</f>
        <v>0</v>
      </c>
      <c r="L194" s="16">
        <f>G194+J194</f>
        <v>5404</v>
      </c>
      <c r="M194" s="16">
        <f>H194+K194</f>
        <v>1275</v>
      </c>
    </row>
    <row r="195" spans="1:13" ht="15.75" x14ac:dyDescent="0.25">
      <c r="A195" s="81" t="s">
        <v>68</v>
      </c>
      <c r="B195" s="82"/>
      <c r="C195" s="82"/>
      <c r="D195" s="6"/>
      <c r="E195" s="6"/>
      <c r="F195" s="6"/>
      <c r="G195" s="15"/>
      <c r="H195" s="15"/>
      <c r="I195" s="15"/>
      <c r="J195" s="15"/>
      <c r="K195" s="15"/>
      <c r="L195" s="16"/>
      <c r="M195" s="16"/>
    </row>
    <row r="196" spans="1:13" ht="15.75" x14ac:dyDescent="0.25">
      <c r="A196" s="44">
        <v>1</v>
      </c>
      <c r="B196" s="20" t="s">
        <v>18</v>
      </c>
      <c r="C196" s="26" t="s">
        <v>19</v>
      </c>
      <c r="D196" s="8">
        <v>1</v>
      </c>
      <c r="E196" s="8">
        <v>1169</v>
      </c>
      <c r="F196" s="8">
        <f>ROUND(D196*E196,0)</f>
        <v>1169</v>
      </c>
      <c r="G196" s="15"/>
      <c r="H196" s="15"/>
      <c r="I196" s="15"/>
      <c r="J196" s="15"/>
      <c r="K196" s="15"/>
      <c r="L196" s="16"/>
      <c r="M196" s="16"/>
    </row>
    <row r="197" spans="1:13" ht="15.75" x14ac:dyDescent="0.25">
      <c r="A197" s="44">
        <v>2</v>
      </c>
      <c r="B197" s="20" t="s">
        <v>40</v>
      </c>
      <c r="C197" s="26" t="s">
        <v>41</v>
      </c>
      <c r="D197" s="8">
        <v>0.5</v>
      </c>
      <c r="E197" s="8">
        <v>919</v>
      </c>
      <c r="F197" s="8">
        <f t="shared" ref="F197:F201" si="25">ROUND(D197*E197,0)</f>
        <v>460</v>
      </c>
      <c r="G197" s="15"/>
      <c r="H197" s="15"/>
      <c r="I197" s="15"/>
      <c r="J197" s="15"/>
      <c r="K197" s="15"/>
      <c r="L197" s="16"/>
      <c r="M197" s="16"/>
    </row>
    <row r="198" spans="1:13" ht="15.75" x14ac:dyDescent="0.25">
      <c r="A198" s="44">
        <v>3</v>
      </c>
      <c r="B198" s="20" t="s">
        <v>20</v>
      </c>
      <c r="C198" s="26" t="s">
        <v>21</v>
      </c>
      <c r="D198" s="8">
        <v>6.3150000000000004</v>
      </c>
      <c r="E198" s="8">
        <v>872</v>
      </c>
      <c r="F198" s="8">
        <f t="shared" si="25"/>
        <v>5507</v>
      </c>
      <c r="G198" s="15"/>
      <c r="H198" s="15"/>
      <c r="I198" s="15"/>
      <c r="J198" s="15"/>
      <c r="K198" s="15"/>
      <c r="L198" s="16"/>
      <c r="M198" s="16"/>
    </row>
    <row r="199" spans="1:13" ht="15.75" x14ac:dyDescent="0.25">
      <c r="A199" s="44">
        <v>4</v>
      </c>
      <c r="B199" s="20" t="s">
        <v>22</v>
      </c>
      <c r="C199" s="26" t="s">
        <v>23</v>
      </c>
      <c r="D199" s="8">
        <v>0.75</v>
      </c>
      <c r="E199" s="8">
        <v>872</v>
      </c>
      <c r="F199" s="8">
        <f t="shared" si="25"/>
        <v>654</v>
      </c>
      <c r="G199" s="15"/>
      <c r="H199" s="15"/>
      <c r="I199" s="15"/>
      <c r="J199" s="15"/>
      <c r="K199" s="15"/>
      <c r="L199" s="16"/>
      <c r="M199" s="16"/>
    </row>
    <row r="200" spans="1:13" ht="15.75" x14ac:dyDescent="0.25">
      <c r="A200" s="44">
        <v>5</v>
      </c>
      <c r="B200" s="20" t="s">
        <v>32</v>
      </c>
      <c r="C200" s="26" t="s">
        <v>33</v>
      </c>
      <c r="D200" s="8">
        <v>0.34</v>
      </c>
      <c r="E200" s="8">
        <v>872</v>
      </c>
      <c r="F200" s="8">
        <f t="shared" si="25"/>
        <v>296</v>
      </c>
      <c r="G200" s="15"/>
      <c r="H200" s="15"/>
      <c r="I200" s="15"/>
      <c r="J200" s="15"/>
      <c r="K200" s="15"/>
      <c r="L200" s="16"/>
      <c r="M200" s="16"/>
    </row>
    <row r="201" spans="1:13" ht="15.75" x14ac:dyDescent="0.25">
      <c r="A201" s="44">
        <v>6</v>
      </c>
      <c r="B201" s="20" t="s">
        <v>24</v>
      </c>
      <c r="C201" s="26" t="s">
        <v>25</v>
      </c>
      <c r="D201" s="8">
        <v>0.28000000000000003</v>
      </c>
      <c r="E201" s="8">
        <v>830</v>
      </c>
      <c r="F201" s="8">
        <f t="shared" si="25"/>
        <v>232</v>
      </c>
      <c r="G201" s="15"/>
      <c r="H201" s="15"/>
      <c r="I201" s="15"/>
      <c r="J201" s="15"/>
      <c r="K201" s="15"/>
      <c r="L201" s="16"/>
      <c r="M201" s="16"/>
    </row>
    <row r="202" spans="1:13" ht="15.75" x14ac:dyDescent="0.25">
      <c r="A202" s="44"/>
      <c r="B202" s="21" t="s">
        <v>26</v>
      </c>
      <c r="C202" s="26"/>
      <c r="D202" s="4">
        <f>SUM(D196:D201)</f>
        <v>9.1850000000000005</v>
      </c>
      <c r="E202" s="4"/>
      <c r="F202" s="4">
        <f>SUM(F196:F201)</f>
        <v>8318</v>
      </c>
      <c r="G202" s="15">
        <f>F202*4</f>
        <v>33272</v>
      </c>
      <c r="H202" s="15">
        <f>ROUND(G202*0.2359,0)</f>
        <v>7849</v>
      </c>
      <c r="I202" s="15"/>
      <c r="J202" s="15">
        <f>I202*4</f>
        <v>0</v>
      </c>
      <c r="K202" s="15">
        <f>ROUND(J202*0.2359,0)</f>
        <v>0</v>
      </c>
      <c r="L202" s="16">
        <f>G202+J202</f>
        <v>33272</v>
      </c>
      <c r="M202" s="16">
        <f>H202+K202</f>
        <v>7849</v>
      </c>
    </row>
    <row r="203" spans="1:13" ht="15.75" x14ac:dyDescent="0.25">
      <c r="A203" s="81" t="s">
        <v>69</v>
      </c>
      <c r="B203" s="82"/>
      <c r="C203" s="82"/>
      <c r="D203" s="6"/>
      <c r="E203" s="6"/>
      <c r="F203" s="6"/>
      <c r="G203" s="15"/>
      <c r="H203" s="15"/>
      <c r="I203" s="15"/>
      <c r="J203" s="15"/>
      <c r="K203" s="15"/>
      <c r="L203" s="16"/>
      <c r="M203" s="16"/>
    </row>
    <row r="204" spans="1:13" ht="15.75" x14ac:dyDescent="0.25">
      <c r="A204" s="44">
        <v>1</v>
      </c>
      <c r="B204" s="45" t="s">
        <v>18</v>
      </c>
      <c r="C204" s="46" t="s">
        <v>19</v>
      </c>
      <c r="D204" s="47">
        <v>1</v>
      </c>
      <c r="E204" s="47">
        <v>1298</v>
      </c>
      <c r="F204" s="47">
        <f>ROUND(D204*E204,0)</f>
        <v>1298</v>
      </c>
      <c r="G204" s="15"/>
      <c r="H204" s="15"/>
      <c r="I204" s="15"/>
      <c r="J204" s="15"/>
      <c r="K204" s="15"/>
      <c r="L204" s="16"/>
      <c r="M204" s="16"/>
    </row>
    <row r="205" spans="1:13" ht="15.75" x14ac:dyDescent="0.25">
      <c r="A205" s="44">
        <v>2</v>
      </c>
      <c r="B205" s="45" t="s">
        <v>40</v>
      </c>
      <c r="C205" s="46" t="s">
        <v>41</v>
      </c>
      <c r="D205" s="47">
        <v>1</v>
      </c>
      <c r="E205" s="47">
        <v>919</v>
      </c>
      <c r="F205" s="47">
        <f t="shared" ref="F205:F209" si="26">ROUND(D205*E205,0)</f>
        <v>919</v>
      </c>
      <c r="G205" s="15"/>
      <c r="H205" s="15"/>
      <c r="I205" s="15"/>
      <c r="J205" s="15"/>
      <c r="K205" s="15"/>
      <c r="L205" s="16"/>
      <c r="M205" s="16"/>
    </row>
    <row r="206" spans="1:13" ht="15.75" x14ac:dyDescent="0.25">
      <c r="A206" s="44">
        <v>3</v>
      </c>
      <c r="B206" s="45" t="s">
        <v>60</v>
      </c>
      <c r="C206" s="46" t="s">
        <v>21</v>
      </c>
      <c r="D206" s="47">
        <v>12.615</v>
      </c>
      <c r="E206" s="47">
        <v>872</v>
      </c>
      <c r="F206" s="47">
        <f t="shared" si="26"/>
        <v>11000</v>
      </c>
      <c r="G206" s="15"/>
      <c r="H206" s="15"/>
      <c r="I206" s="15"/>
      <c r="J206" s="15"/>
      <c r="K206" s="15"/>
      <c r="L206" s="16"/>
      <c r="M206" s="16"/>
    </row>
    <row r="207" spans="1:13" ht="15.75" x14ac:dyDescent="0.25">
      <c r="A207" s="44">
        <v>4</v>
      </c>
      <c r="B207" s="45" t="s">
        <v>22</v>
      </c>
      <c r="C207" s="46" t="s">
        <v>23</v>
      </c>
      <c r="D207" s="47">
        <v>0.5</v>
      </c>
      <c r="E207" s="47">
        <v>872</v>
      </c>
      <c r="F207" s="47">
        <f t="shared" si="26"/>
        <v>436</v>
      </c>
      <c r="G207" s="15"/>
      <c r="H207" s="15"/>
      <c r="I207" s="15"/>
      <c r="J207" s="15"/>
      <c r="K207" s="15"/>
      <c r="L207" s="16"/>
      <c r="M207" s="16"/>
    </row>
    <row r="208" spans="1:13" ht="15.75" x14ac:dyDescent="0.25">
      <c r="A208" s="44">
        <v>5</v>
      </c>
      <c r="B208" s="45" t="s">
        <v>32</v>
      </c>
      <c r="C208" s="46" t="s">
        <v>33</v>
      </c>
      <c r="D208" s="61">
        <v>0.8</v>
      </c>
      <c r="E208" s="47">
        <v>872</v>
      </c>
      <c r="F208" s="47">
        <f t="shared" si="26"/>
        <v>698</v>
      </c>
      <c r="G208" s="15"/>
      <c r="H208" s="15"/>
      <c r="I208" s="15"/>
      <c r="J208" s="15"/>
      <c r="K208" s="15"/>
      <c r="L208" s="16"/>
      <c r="M208" s="16"/>
    </row>
    <row r="209" spans="1:13" ht="15.75" x14ac:dyDescent="0.25">
      <c r="A209" s="44">
        <v>6</v>
      </c>
      <c r="B209" s="45" t="s">
        <v>24</v>
      </c>
      <c r="C209" s="46" t="s">
        <v>25</v>
      </c>
      <c r="D209" s="47">
        <v>0.67</v>
      </c>
      <c r="E209" s="47">
        <v>830</v>
      </c>
      <c r="F209" s="47">
        <f t="shared" si="26"/>
        <v>556</v>
      </c>
      <c r="G209" s="15"/>
      <c r="H209" s="15"/>
      <c r="I209" s="15"/>
      <c r="J209" s="15"/>
      <c r="K209" s="15"/>
      <c r="L209" s="16"/>
      <c r="M209" s="16"/>
    </row>
    <row r="210" spans="1:13" ht="15.75" x14ac:dyDescent="0.25">
      <c r="A210" s="44"/>
      <c r="B210" s="48" t="s">
        <v>70</v>
      </c>
      <c r="C210" s="46"/>
      <c r="D210" s="49">
        <f>SUM(D204:D209)</f>
        <v>16.585000000000001</v>
      </c>
      <c r="E210" s="49"/>
      <c r="F210" s="49">
        <f>SUM(F204:F209)</f>
        <v>14907</v>
      </c>
      <c r="G210" s="15">
        <f>F210*4</f>
        <v>59628</v>
      </c>
      <c r="H210" s="15">
        <f>ROUND(G210*0.2359,0)</f>
        <v>14066</v>
      </c>
      <c r="I210" s="15">
        <v>261.60000000000002</v>
      </c>
      <c r="J210" s="15">
        <f>I210*4</f>
        <v>1046.4000000000001</v>
      </c>
      <c r="K210" s="15">
        <f>ROUND(J210*0.2359,0)</f>
        <v>247</v>
      </c>
      <c r="L210" s="16">
        <f>G210+J210</f>
        <v>60674.400000000001</v>
      </c>
      <c r="M210" s="16">
        <f>H210+K210</f>
        <v>14313</v>
      </c>
    </row>
    <row r="211" spans="1:13" ht="15.75" x14ac:dyDescent="0.25">
      <c r="A211" s="81" t="s">
        <v>71</v>
      </c>
      <c r="B211" s="82"/>
      <c r="C211" s="82"/>
      <c r="D211" s="6"/>
      <c r="E211" s="6"/>
      <c r="F211" s="6"/>
      <c r="G211" s="15"/>
      <c r="H211" s="15"/>
      <c r="I211" s="15"/>
      <c r="J211" s="15"/>
      <c r="K211" s="15"/>
      <c r="L211" s="16"/>
      <c r="M211" s="16"/>
    </row>
    <row r="212" spans="1:13" ht="15.75" x14ac:dyDescent="0.25">
      <c r="A212" s="44">
        <v>1</v>
      </c>
      <c r="B212" s="22" t="s">
        <v>18</v>
      </c>
      <c r="C212" s="46" t="s">
        <v>19</v>
      </c>
      <c r="D212" s="47">
        <v>1</v>
      </c>
      <c r="E212" s="47">
        <v>1536</v>
      </c>
      <c r="F212" s="47">
        <f>ROUND(D212*E212,0)</f>
        <v>1536</v>
      </c>
      <c r="G212" s="15"/>
      <c r="H212" s="15"/>
      <c r="I212" s="15"/>
      <c r="J212" s="15"/>
      <c r="K212" s="15"/>
      <c r="L212" s="16"/>
      <c r="M212" s="16"/>
    </row>
    <row r="213" spans="1:13" ht="15.75" x14ac:dyDescent="0.25">
      <c r="A213" s="44">
        <v>2</v>
      </c>
      <c r="B213" s="22" t="s">
        <v>72</v>
      </c>
      <c r="C213" s="46" t="s">
        <v>9</v>
      </c>
      <c r="D213" s="47">
        <v>1</v>
      </c>
      <c r="E213" s="47">
        <v>1229</v>
      </c>
      <c r="F213" s="47">
        <f t="shared" ref="F213:F219" si="27">ROUND(D213*E213,0)</f>
        <v>1229</v>
      </c>
      <c r="G213" s="15"/>
      <c r="H213" s="15"/>
      <c r="I213" s="15"/>
      <c r="J213" s="15"/>
      <c r="K213" s="15"/>
      <c r="L213" s="16"/>
      <c r="M213" s="16"/>
    </row>
    <row r="214" spans="1:13" ht="15.75" x14ac:dyDescent="0.25">
      <c r="A214" s="44">
        <v>3</v>
      </c>
      <c r="B214" s="45" t="s">
        <v>40</v>
      </c>
      <c r="C214" s="46" t="s">
        <v>41</v>
      </c>
      <c r="D214" s="47">
        <v>0</v>
      </c>
      <c r="E214" s="47"/>
      <c r="F214" s="47">
        <f t="shared" si="27"/>
        <v>0</v>
      </c>
      <c r="G214" s="15"/>
      <c r="H214" s="15"/>
      <c r="I214" s="15"/>
      <c r="J214" s="15"/>
      <c r="K214" s="15"/>
      <c r="L214" s="16"/>
      <c r="M214" s="16"/>
    </row>
    <row r="215" spans="1:13" ht="15.75" x14ac:dyDescent="0.25">
      <c r="A215" s="44">
        <v>4</v>
      </c>
      <c r="B215" s="22" t="s">
        <v>20</v>
      </c>
      <c r="C215" s="46" t="s">
        <v>21</v>
      </c>
      <c r="D215" s="47">
        <v>16</v>
      </c>
      <c r="E215" s="47">
        <v>872</v>
      </c>
      <c r="F215" s="47">
        <f t="shared" si="27"/>
        <v>13952</v>
      </c>
      <c r="G215" s="15"/>
      <c r="H215" s="15"/>
      <c r="I215" s="15"/>
      <c r="J215" s="15"/>
      <c r="K215" s="15"/>
      <c r="L215" s="16"/>
      <c r="M215" s="16"/>
    </row>
    <row r="216" spans="1:13" ht="15.75" x14ac:dyDescent="0.25">
      <c r="A216" s="44">
        <v>5</v>
      </c>
      <c r="B216" s="22" t="s">
        <v>73</v>
      </c>
      <c r="C216" s="46" t="s">
        <v>23</v>
      </c>
      <c r="D216" s="47">
        <v>2</v>
      </c>
      <c r="E216" s="47">
        <v>872</v>
      </c>
      <c r="F216" s="47">
        <f t="shared" si="27"/>
        <v>1744</v>
      </c>
      <c r="G216" s="15"/>
      <c r="H216" s="15"/>
      <c r="I216" s="15"/>
      <c r="J216" s="15"/>
      <c r="K216" s="15"/>
      <c r="L216" s="16"/>
      <c r="M216" s="16"/>
    </row>
    <row r="217" spans="1:13" ht="15.75" x14ac:dyDescent="0.25">
      <c r="A217" s="44">
        <v>6</v>
      </c>
      <c r="B217" s="22" t="s">
        <v>74</v>
      </c>
      <c r="C217" s="46" t="s">
        <v>33</v>
      </c>
      <c r="D217" s="47">
        <v>2.5</v>
      </c>
      <c r="E217" s="47">
        <v>872</v>
      </c>
      <c r="F217" s="47">
        <f t="shared" si="27"/>
        <v>2180</v>
      </c>
      <c r="G217" s="15"/>
      <c r="H217" s="15"/>
      <c r="I217" s="15"/>
      <c r="J217" s="15"/>
      <c r="K217" s="15"/>
      <c r="L217" s="16"/>
      <c r="M217" s="16"/>
    </row>
    <row r="218" spans="1:13" ht="31.5" x14ac:dyDescent="0.25">
      <c r="A218" s="44">
        <v>7</v>
      </c>
      <c r="B218" s="22" t="s">
        <v>75</v>
      </c>
      <c r="C218" s="46" t="s">
        <v>76</v>
      </c>
      <c r="D218" s="47">
        <v>0</v>
      </c>
      <c r="E218" s="47"/>
      <c r="F218" s="47">
        <f t="shared" si="27"/>
        <v>0</v>
      </c>
      <c r="G218" s="15"/>
      <c r="H218" s="15"/>
      <c r="I218" s="15"/>
      <c r="J218" s="15"/>
      <c r="K218" s="15"/>
      <c r="L218" s="16"/>
      <c r="M218" s="16"/>
    </row>
    <row r="219" spans="1:13" ht="15.75" x14ac:dyDescent="0.25">
      <c r="A219" s="44">
        <v>8</v>
      </c>
      <c r="B219" s="22" t="s">
        <v>24</v>
      </c>
      <c r="C219" s="46" t="s">
        <v>25</v>
      </c>
      <c r="D219" s="61">
        <v>1.125</v>
      </c>
      <c r="E219" s="47">
        <v>830</v>
      </c>
      <c r="F219" s="47">
        <f t="shared" si="27"/>
        <v>934</v>
      </c>
      <c r="G219" s="15"/>
      <c r="H219" s="15"/>
      <c r="I219" s="15"/>
      <c r="J219" s="15"/>
      <c r="K219" s="15">
        <f t="shared" ref="K219:K220" si="28">ROUND(J219*0.2359,0)</f>
        <v>0</v>
      </c>
      <c r="L219" s="16"/>
      <c r="M219" s="16"/>
    </row>
    <row r="220" spans="1:13" ht="15.75" x14ac:dyDescent="0.25">
      <c r="A220" s="44"/>
      <c r="B220" s="21" t="s">
        <v>16</v>
      </c>
      <c r="C220" s="46"/>
      <c r="D220" s="49">
        <f>SUM(D212:D219)</f>
        <v>23.625</v>
      </c>
      <c r="E220" s="49"/>
      <c r="F220" s="49">
        <f>SUM(F212:F219)</f>
        <v>21575</v>
      </c>
      <c r="G220" s="15">
        <f>F220*4</f>
        <v>86300</v>
      </c>
      <c r="H220" s="15">
        <f>ROUND(G220*0.2359,0)</f>
        <v>20358</v>
      </c>
      <c r="I220" s="15">
        <v>0</v>
      </c>
      <c r="J220" s="15">
        <f>I220*4</f>
        <v>0</v>
      </c>
      <c r="K220" s="15">
        <f t="shared" si="28"/>
        <v>0</v>
      </c>
      <c r="L220" s="16">
        <f>G220+J220</f>
        <v>86300</v>
      </c>
      <c r="M220" s="16">
        <f>H220+K220</f>
        <v>20358</v>
      </c>
    </row>
    <row r="221" spans="1:13" ht="15.75" x14ac:dyDescent="0.25">
      <c r="A221" s="81" t="s">
        <v>77</v>
      </c>
      <c r="B221" s="82"/>
      <c r="C221" s="82"/>
      <c r="D221" s="6"/>
      <c r="E221" s="6"/>
      <c r="F221" s="6"/>
      <c r="G221" s="15"/>
      <c r="H221" s="15"/>
      <c r="I221" s="15"/>
      <c r="J221" s="15"/>
      <c r="K221" s="15"/>
      <c r="L221" s="16"/>
      <c r="M221" s="16"/>
    </row>
    <row r="222" spans="1:13" ht="15.75" x14ac:dyDescent="0.25">
      <c r="A222" s="44">
        <v>1</v>
      </c>
      <c r="B222" s="20" t="s">
        <v>7</v>
      </c>
      <c r="C222" s="8" t="s">
        <v>19</v>
      </c>
      <c r="D222" s="8">
        <v>1</v>
      </c>
      <c r="E222" s="8">
        <v>1228</v>
      </c>
      <c r="F222" s="8">
        <f>ROUND(D222*E222,0)</f>
        <v>1228</v>
      </c>
      <c r="G222" s="15"/>
      <c r="H222" s="15"/>
      <c r="I222" s="15"/>
      <c r="J222" s="15"/>
      <c r="K222" s="15"/>
      <c r="L222" s="16"/>
      <c r="M222" s="16"/>
    </row>
    <row r="223" spans="1:13" ht="15.75" x14ac:dyDescent="0.25">
      <c r="A223" s="44">
        <v>2</v>
      </c>
      <c r="B223" s="20" t="s">
        <v>8</v>
      </c>
      <c r="C223" s="8" t="s">
        <v>9</v>
      </c>
      <c r="D223" s="8">
        <v>0.6</v>
      </c>
      <c r="E223" s="8">
        <v>982</v>
      </c>
      <c r="F223" s="8">
        <f t="shared" ref="F223:F224" si="29">ROUND(D223*E223,0)</f>
        <v>589</v>
      </c>
      <c r="G223" s="15"/>
      <c r="H223" s="15"/>
      <c r="I223" s="15"/>
      <c r="J223" s="15"/>
      <c r="K223" s="15"/>
      <c r="L223" s="16"/>
      <c r="M223" s="16"/>
    </row>
    <row r="224" spans="1:13" ht="15.75" x14ac:dyDescent="0.25">
      <c r="A224" s="44">
        <v>3</v>
      </c>
      <c r="B224" s="20" t="s">
        <v>78</v>
      </c>
      <c r="C224" s="8" t="s">
        <v>79</v>
      </c>
      <c r="D224" s="8">
        <v>1.1499999999999999</v>
      </c>
      <c r="E224" s="8">
        <v>830</v>
      </c>
      <c r="F224" s="8">
        <f t="shared" si="29"/>
        <v>955</v>
      </c>
      <c r="G224" s="15"/>
      <c r="H224" s="15"/>
      <c r="I224" s="15"/>
      <c r="J224" s="15"/>
      <c r="K224" s="15"/>
      <c r="L224" s="16"/>
      <c r="M224" s="16"/>
    </row>
    <row r="225" spans="1:13" ht="47.25" x14ac:dyDescent="0.25">
      <c r="A225" s="44">
        <v>4</v>
      </c>
      <c r="B225" s="20" t="s">
        <v>80</v>
      </c>
      <c r="C225" s="26" t="s">
        <v>79</v>
      </c>
      <c r="D225" s="8">
        <v>2</v>
      </c>
      <c r="E225" s="62" t="s">
        <v>81</v>
      </c>
      <c r="F225" s="8"/>
      <c r="G225" s="15"/>
      <c r="H225" s="15"/>
      <c r="I225" s="15"/>
      <c r="J225" s="15"/>
      <c r="K225" s="15"/>
      <c r="L225" s="16"/>
      <c r="M225" s="16"/>
    </row>
    <row r="226" spans="1:13" ht="15.75" x14ac:dyDescent="0.25">
      <c r="A226" s="44"/>
      <c r="B226" s="21" t="s">
        <v>26</v>
      </c>
      <c r="C226" s="29"/>
      <c r="D226" s="4">
        <f t="shared" ref="D226" si="30">SUM(D222:D225)</f>
        <v>4.75</v>
      </c>
      <c r="E226" s="4"/>
      <c r="F226" s="4">
        <f t="shared" ref="F226" si="31">SUM(F222:F225)</f>
        <v>2772</v>
      </c>
      <c r="G226" s="15">
        <f>F226*4</f>
        <v>11088</v>
      </c>
      <c r="H226" s="15">
        <f>ROUND(G226*0.2359,0)</f>
        <v>2616</v>
      </c>
      <c r="I226" s="15">
        <v>0</v>
      </c>
      <c r="J226" s="15">
        <f>I226*4</f>
        <v>0</v>
      </c>
      <c r="K226" s="15">
        <f>ROUND(J226*0.2359,0)</f>
        <v>0</v>
      </c>
      <c r="L226" s="16">
        <f>G226+J226</f>
        <v>11088</v>
      </c>
      <c r="M226" s="16">
        <f>H226+K226</f>
        <v>2616</v>
      </c>
    </row>
    <row r="227" spans="1:13" ht="15.75" x14ac:dyDescent="0.25">
      <c r="A227" s="81" t="s">
        <v>82</v>
      </c>
      <c r="B227" s="82"/>
      <c r="C227" s="82"/>
      <c r="D227" s="6"/>
      <c r="E227" s="6"/>
      <c r="F227" s="6"/>
      <c r="G227" s="15"/>
      <c r="H227" s="15"/>
      <c r="I227" s="15"/>
      <c r="J227" s="15"/>
      <c r="K227" s="15"/>
      <c r="L227" s="16"/>
      <c r="M227" s="16"/>
    </row>
    <row r="228" spans="1:13" ht="15.75" x14ac:dyDescent="0.25">
      <c r="A228" s="50">
        <v>1</v>
      </c>
      <c r="B228" s="51" t="s">
        <v>7</v>
      </c>
      <c r="C228" s="52" t="s">
        <v>19</v>
      </c>
      <c r="D228" s="52">
        <v>1</v>
      </c>
      <c r="E228" s="52">
        <v>1298</v>
      </c>
      <c r="F228" s="52">
        <f>ROUND(D228*E228,0)</f>
        <v>1298</v>
      </c>
      <c r="G228" s="15"/>
      <c r="H228" s="15"/>
      <c r="I228" s="15"/>
      <c r="J228" s="15"/>
      <c r="K228" s="15"/>
      <c r="L228" s="16"/>
      <c r="M228" s="16"/>
    </row>
    <row r="229" spans="1:13" ht="15.75" x14ac:dyDescent="0.25">
      <c r="A229" s="50">
        <v>2</v>
      </c>
      <c r="B229" s="51" t="s">
        <v>8</v>
      </c>
      <c r="C229" s="52" t="s">
        <v>9</v>
      </c>
      <c r="D229" s="52">
        <v>1</v>
      </c>
      <c r="E229" s="52">
        <v>1038</v>
      </c>
      <c r="F229" s="52">
        <f t="shared" ref="F229:F230" si="32">ROUND(D229*E229,0)</f>
        <v>1038</v>
      </c>
      <c r="G229" s="15"/>
      <c r="H229" s="15"/>
      <c r="I229" s="15"/>
      <c r="J229" s="15"/>
      <c r="K229" s="15"/>
      <c r="L229" s="16"/>
      <c r="M229" s="16"/>
    </row>
    <row r="230" spans="1:13" ht="15.75" x14ac:dyDescent="0.25">
      <c r="A230" s="50">
        <v>3</v>
      </c>
      <c r="B230" s="51" t="s">
        <v>78</v>
      </c>
      <c r="C230" s="52" t="s">
        <v>79</v>
      </c>
      <c r="D230" s="52">
        <v>4.25</v>
      </c>
      <c r="E230" s="52">
        <v>830</v>
      </c>
      <c r="F230" s="52">
        <f t="shared" si="32"/>
        <v>3528</v>
      </c>
      <c r="G230" s="15"/>
      <c r="H230" s="15"/>
      <c r="I230" s="15"/>
      <c r="J230" s="15"/>
      <c r="K230" s="15"/>
      <c r="L230" s="16"/>
      <c r="M230" s="16"/>
    </row>
    <row r="231" spans="1:13" ht="47.25" x14ac:dyDescent="0.25">
      <c r="A231" s="50">
        <v>4</v>
      </c>
      <c r="B231" s="51" t="s">
        <v>83</v>
      </c>
      <c r="C231" s="52" t="s">
        <v>84</v>
      </c>
      <c r="D231" s="52">
        <v>1</v>
      </c>
      <c r="E231" s="52" t="s">
        <v>81</v>
      </c>
      <c r="F231" s="52"/>
      <c r="G231" s="15"/>
      <c r="H231" s="15"/>
      <c r="I231" s="15"/>
      <c r="J231" s="15"/>
      <c r="K231" s="15"/>
      <c r="L231" s="16"/>
      <c r="M231" s="16"/>
    </row>
    <row r="232" spans="1:13" ht="15.75" x14ac:dyDescent="0.25">
      <c r="A232" s="53"/>
      <c r="B232" s="21" t="s">
        <v>26</v>
      </c>
      <c r="C232" s="54"/>
      <c r="D232" s="54">
        <f>SUM(D228:D231)</f>
        <v>7.25</v>
      </c>
      <c r="E232" s="54"/>
      <c r="F232" s="54">
        <f>SUM(F228:F231)</f>
        <v>5864</v>
      </c>
      <c r="G232" s="15">
        <f>F232*4</f>
        <v>23456</v>
      </c>
      <c r="H232" s="15">
        <f>ROUND(G232*0.2359,0)</f>
        <v>5533</v>
      </c>
      <c r="I232" s="15">
        <v>0</v>
      </c>
      <c r="J232" s="15">
        <f>I232*4</f>
        <v>0</v>
      </c>
      <c r="K232" s="15">
        <f>ROUND(J232*0.2359,0)</f>
        <v>0</v>
      </c>
      <c r="L232" s="16">
        <f>G232+J232</f>
        <v>23456</v>
      </c>
      <c r="M232" s="16">
        <f>H232+K232</f>
        <v>5533</v>
      </c>
    </row>
    <row r="233" spans="1:13" ht="15.75" x14ac:dyDescent="0.25">
      <c r="A233" s="81" t="s">
        <v>85</v>
      </c>
      <c r="B233" s="82"/>
      <c r="C233" s="82"/>
      <c r="D233" s="6"/>
      <c r="E233" s="6"/>
      <c r="F233" s="6"/>
      <c r="G233" s="15"/>
      <c r="H233" s="15"/>
      <c r="I233" s="15"/>
      <c r="J233" s="15"/>
      <c r="K233" s="15"/>
      <c r="L233" s="16"/>
      <c r="M233" s="16"/>
    </row>
    <row r="234" spans="1:13" ht="15.75" x14ac:dyDescent="0.25">
      <c r="A234" s="44">
        <v>1</v>
      </c>
      <c r="B234" s="31" t="s">
        <v>7</v>
      </c>
      <c r="C234" s="8" t="s">
        <v>19</v>
      </c>
      <c r="D234" s="8">
        <v>1</v>
      </c>
      <c r="E234" s="8">
        <v>1493</v>
      </c>
      <c r="F234" s="8">
        <f>ROUND(D234*E234,0)</f>
        <v>1493</v>
      </c>
      <c r="G234" s="15"/>
      <c r="H234" s="15"/>
      <c r="I234" s="15"/>
      <c r="J234" s="15"/>
      <c r="K234" s="15"/>
      <c r="L234" s="16"/>
      <c r="M234" s="16"/>
    </row>
    <row r="235" spans="1:13" ht="15.75" x14ac:dyDescent="0.25">
      <c r="A235" s="44">
        <v>2</v>
      </c>
      <c r="B235" s="31" t="s">
        <v>8</v>
      </c>
      <c r="C235" s="8" t="s">
        <v>9</v>
      </c>
      <c r="D235" s="8">
        <v>1</v>
      </c>
      <c r="E235" s="8">
        <v>1254</v>
      </c>
      <c r="F235" s="8">
        <f t="shared" ref="F235:F238" si="33">ROUND(D235*E235,0)</f>
        <v>1254</v>
      </c>
      <c r="G235" s="15"/>
      <c r="H235" s="15"/>
      <c r="I235" s="15"/>
      <c r="J235" s="15"/>
      <c r="K235" s="15"/>
      <c r="L235" s="16"/>
      <c r="M235" s="16"/>
    </row>
    <row r="236" spans="1:13" ht="15.75" x14ac:dyDescent="0.25">
      <c r="A236" s="44">
        <v>3</v>
      </c>
      <c r="B236" s="31" t="s">
        <v>10</v>
      </c>
      <c r="C236" s="8" t="s">
        <v>11</v>
      </c>
      <c r="D236" s="8">
        <v>0.5</v>
      </c>
      <c r="E236" s="8">
        <v>919</v>
      </c>
      <c r="F236" s="8">
        <f t="shared" si="33"/>
        <v>460</v>
      </c>
      <c r="G236" s="15"/>
      <c r="H236" s="15"/>
      <c r="I236" s="15"/>
      <c r="J236" s="15"/>
      <c r="K236" s="15"/>
      <c r="L236" s="16"/>
      <c r="M236" s="16"/>
    </row>
    <row r="237" spans="1:13" ht="15.75" x14ac:dyDescent="0.25">
      <c r="A237" s="44">
        <v>4</v>
      </c>
      <c r="B237" s="31" t="s">
        <v>78</v>
      </c>
      <c r="C237" s="8" t="s">
        <v>79</v>
      </c>
      <c r="D237" s="26">
        <v>3.5</v>
      </c>
      <c r="E237" s="26">
        <v>830</v>
      </c>
      <c r="F237" s="8">
        <f t="shared" si="33"/>
        <v>2905</v>
      </c>
      <c r="G237" s="15"/>
      <c r="H237" s="15"/>
      <c r="I237" s="15"/>
      <c r="J237" s="15"/>
      <c r="K237" s="15"/>
      <c r="L237" s="16"/>
      <c r="M237" s="16"/>
    </row>
    <row r="238" spans="1:13" ht="31.5" x14ac:dyDescent="0.25">
      <c r="A238" s="44">
        <v>5</v>
      </c>
      <c r="B238" s="31" t="s">
        <v>86</v>
      </c>
      <c r="C238" s="8" t="s">
        <v>79</v>
      </c>
      <c r="D238" s="26">
        <v>0.5</v>
      </c>
      <c r="E238" s="26">
        <v>830</v>
      </c>
      <c r="F238" s="8">
        <f t="shared" si="33"/>
        <v>415</v>
      </c>
      <c r="G238" s="15"/>
      <c r="H238" s="15"/>
      <c r="I238" s="15"/>
      <c r="J238" s="15"/>
      <c r="K238" s="15"/>
      <c r="L238" s="16"/>
      <c r="M238" s="16"/>
    </row>
    <row r="239" spans="1:13" ht="15.75" x14ac:dyDescent="0.25">
      <c r="A239" s="44"/>
      <c r="B239" s="17" t="s">
        <v>16</v>
      </c>
      <c r="C239" s="4"/>
      <c r="D239" s="29">
        <f>SUM(D234:D238)</f>
        <v>6.5</v>
      </c>
      <c r="E239" s="29"/>
      <c r="F239" s="29">
        <f>SUM(F234:F238)</f>
        <v>6527</v>
      </c>
      <c r="G239" s="15">
        <f>F239*4</f>
        <v>26108</v>
      </c>
      <c r="H239" s="15">
        <f>ROUND(G239*0.2359,0)</f>
        <v>6159</v>
      </c>
      <c r="I239" s="15">
        <v>0</v>
      </c>
      <c r="J239" s="15">
        <f>I239*4</f>
        <v>0</v>
      </c>
      <c r="K239" s="15">
        <f>ROUND(J239*0.2359,0)</f>
        <v>0</v>
      </c>
      <c r="L239" s="16">
        <f>G239+J239</f>
        <v>26108</v>
      </c>
      <c r="M239" s="16">
        <f>H239+K239</f>
        <v>6159</v>
      </c>
    </row>
    <row r="240" spans="1:13" ht="15.75" x14ac:dyDescent="0.25">
      <c r="A240" s="81" t="s">
        <v>87</v>
      </c>
      <c r="B240" s="82"/>
      <c r="C240" s="82"/>
      <c r="D240" s="6"/>
      <c r="E240" s="6"/>
      <c r="F240" s="6"/>
      <c r="G240" s="15"/>
      <c r="H240" s="15"/>
      <c r="I240" s="15"/>
      <c r="J240" s="15"/>
      <c r="K240" s="15"/>
      <c r="L240" s="16"/>
      <c r="M240" s="16"/>
    </row>
    <row r="241" spans="1:13" ht="15.75" x14ac:dyDescent="0.25">
      <c r="A241" s="44">
        <v>1</v>
      </c>
      <c r="B241" s="55" t="s">
        <v>7</v>
      </c>
      <c r="C241" s="56" t="s">
        <v>19</v>
      </c>
      <c r="D241" s="47">
        <v>1</v>
      </c>
      <c r="E241" s="47">
        <v>1228</v>
      </c>
      <c r="F241" s="8">
        <f>ROUND(D241*E241,0)</f>
        <v>1228</v>
      </c>
      <c r="G241" s="15"/>
      <c r="H241" s="15"/>
      <c r="I241" s="15"/>
      <c r="J241" s="15"/>
      <c r="K241" s="15"/>
      <c r="L241" s="16"/>
      <c r="M241" s="16"/>
    </row>
    <row r="242" spans="1:13" ht="15.75" x14ac:dyDescent="0.25">
      <c r="A242" s="44">
        <v>2</v>
      </c>
      <c r="B242" s="55" t="s">
        <v>8</v>
      </c>
      <c r="C242" s="56" t="s">
        <v>88</v>
      </c>
      <c r="D242" s="47">
        <v>1</v>
      </c>
      <c r="E242" s="47">
        <v>982</v>
      </c>
      <c r="F242" s="8">
        <f t="shared" ref="F242:F245" si="34">ROUND(D242*E242,0)</f>
        <v>982</v>
      </c>
      <c r="G242" s="15"/>
      <c r="H242" s="15"/>
      <c r="I242" s="15"/>
      <c r="J242" s="15"/>
      <c r="K242" s="15"/>
      <c r="L242" s="16"/>
      <c r="M242" s="16"/>
    </row>
    <row r="243" spans="1:13" ht="15.75" x14ac:dyDescent="0.25">
      <c r="A243" s="44">
        <v>3</v>
      </c>
      <c r="B243" s="20" t="s">
        <v>89</v>
      </c>
      <c r="C243" s="8" t="s">
        <v>90</v>
      </c>
      <c r="D243" s="47">
        <v>1</v>
      </c>
      <c r="E243" s="47">
        <v>860</v>
      </c>
      <c r="F243" s="8">
        <f t="shared" si="34"/>
        <v>860</v>
      </c>
      <c r="G243" s="15"/>
      <c r="H243" s="15"/>
      <c r="I243" s="15"/>
      <c r="J243" s="15"/>
      <c r="K243" s="15"/>
      <c r="L243" s="16"/>
      <c r="M243" s="16"/>
    </row>
    <row r="244" spans="1:13" ht="15.75" x14ac:dyDescent="0.25">
      <c r="A244" s="44">
        <v>4</v>
      </c>
      <c r="B244" s="20" t="s">
        <v>91</v>
      </c>
      <c r="C244" s="8" t="s">
        <v>84</v>
      </c>
      <c r="D244" s="47">
        <v>0</v>
      </c>
      <c r="E244" s="47">
        <v>830</v>
      </c>
      <c r="F244" s="8">
        <f t="shared" si="34"/>
        <v>0</v>
      </c>
      <c r="G244" s="15"/>
      <c r="H244" s="15"/>
      <c r="I244" s="15"/>
      <c r="J244" s="15"/>
      <c r="K244" s="15"/>
      <c r="L244" s="16"/>
      <c r="M244" s="16"/>
    </row>
    <row r="245" spans="1:13" ht="15.75" x14ac:dyDescent="0.25">
      <c r="A245" s="44">
        <v>5</v>
      </c>
      <c r="B245" s="20" t="s">
        <v>92</v>
      </c>
      <c r="C245" s="8" t="s">
        <v>11</v>
      </c>
      <c r="D245" s="47">
        <v>1.2</v>
      </c>
      <c r="E245" s="47">
        <v>919</v>
      </c>
      <c r="F245" s="8">
        <f t="shared" si="34"/>
        <v>1103</v>
      </c>
      <c r="G245" s="15"/>
      <c r="H245" s="15"/>
      <c r="I245" s="15"/>
      <c r="J245" s="15"/>
      <c r="K245" s="15"/>
      <c r="L245" s="16"/>
      <c r="M245" s="16"/>
    </row>
    <row r="246" spans="1:13" ht="15.75" x14ac:dyDescent="0.25">
      <c r="A246" s="44"/>
      <c r="B246" s="21" t="s">
        <v>26</v>
      </c>
      <c r="C246" s="4"/>
      <c r="D246" s="57">
        <f t="shared" ref="D246" si="35">SUM(D241:D245)</f>
        <v>4.2</v>
      </c>
      <c r="E246" s="57"/>
      <c r="F246" s="57">
        <f t="shared" ref="F246" si="36">SUM(F241:F245)</f>
        <v>4173</v>
      </c>
      <c r="G246" s="15">
        <f>F246*4</f>
        <v>16692</v>
      </c>
      <c r="H246" s="15">
        <f>ROUND(G246*0.2359,0)</f>
        <v>3938</v>
      </c>
      <c r="I246" s="15">
        <v>0</v>
      </c>
      <c r="J246" s="15">
        <f>I246*4</f>
        <v>0</v>
      </c>
      <c r="K246" s="15">
        <f>ROUND(J246*0.2359,0)</f>
        <v>0</v>
      </c>
      <c r="L246" s="16">
        <f>G246+J246</f>
        <v>16692</v>
      </c>
      <c r="M246" s="16">
        <f>H246+K246</f>
        <v>3938</v>
      </c>
    </row>
    <row r="248" spans="1:13" x14ac:dyDescent="0.25">
      <c r="D248" s="58"/>
      <c r="E248" s="58"/>
      <c r="F248" s="58"/>
      <c r="G248" s="58">
        <f t="shared" ref="G248:M248" si="37">G11+G17+G21+G27+G32+G40+G66+G72+G100+G108+G113+G132+G138+G143+G149+G156+G162+G166+G174+G180+G186+G190+G194+G202+G210+G220+G226+G232+G239+G246+G92</f>
        <v>494228</v>
      </c>
      <c r="H248" s="58">
        <f t="shared" si="37"/>
        <v>116590</v>
      </c>
      <c r="I248" s="58">
        <f t="shared" si="37"/>
        <v>802.24</v>
      </c>
      <c r="J248" s="58">
        <f t="shared" si="37"/>
        <v>3208.96</v>
      </c>
      <c r="K248" s="58">
        <f t="shared" si="37"/>
        <v>757</v>
      </c>
      <c r="L248" s="58">
        <f t="shared" si="37"/>
        <v>497436.96</v>
      </c>
      <c r="M248" s="58">
        <f t="shared" si="37"/>
        <v>117347</v>
      </c>
    </row>
    <row r="250" spans="1:13" x14ac:dyDescent="0.25">
      <c r="D250" s="59"/>
      <c r="E250" s="59"/>
      <c r="F250" s="59"/>
    </row>
  </sheetData>
  <mergeCells count="41">
    <mergeCell ref="A221:C221"/>
    <mergeCell ref="A227:C227"/>
    <mergeCell ref="A233:C233"/>
    <mergeCell ref="A240:C240"/>
    <mergeCell ref="A1:F1"/>
    <mergeCell ref="A2:F2"/>
    <mergeCell ref="A181:C181"/>
    <mergeCell ref="A187:C187"/>
    <mergeCell ref="A191:C191"/>
    <mergeCell ref="A195:C195"/>
    <mergeCell ref="A203:C203"/>
    <mergeCell ref="A211:C211"/>
    <mergeCell ref="A144:C144"/>
    <mergeCell ref="A150:C150"/>
    <mergeCell ref="A157:C157"/>
    <mergeCell ref="A163:C163"/>
    <mergeCell ref="A167:C167"/>
    <mergeCell ref="A175:C175"/>
    <mergeCell ref="A114:F114"/>
    <mergeCell ref="A117:F117"/>
    <mergeCell ref="A124:F124"/>
    <mergeCell ref="A128:C128"/>
    <mergeCell ref="A133:C133"/>
    <mergeCell ref="A139:C139"/>
    <mergeCell ref="A109:C109"/>
    <mergeCell ref="A33:C33"/>
    <mergeCell ref="A41:F41"/>
    <mergeCell ref="A48:F48"/>
    <mergeCell ref="A57:F57"/>
    <mergeCell ref="A61:C61"/>
    <mergeCell ref="A67:C67"/>
    <mergeCell ref="A73:F73"/>
    <mergeCell ref="A76:F76"/>
    <mergeCell ref="A84:F84"/>
    <mergeCell ref="A88:C88"/>
    <mergeCell ref="A101:C101"/>
    <mergeCell ref="A5:C5"/>
    <mergeCell ref="A12:C12"/>
    <mergeCell ref="A18:C18"/>
    <mergeCell ref="A22:C22"/>
    <mergeCell ref="A28:C28"/>
  </mergeCells>
  <pageMargins left="0.7" right="0.7" top="0.75" bottom="0.75" header="0.3" footer="0.3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Pedagogu amati 12.2021.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2021-09-29T09:43:14Z</cp:lastPrinted>
  <dcterms:created xsi:type="dcterms:W3CDTF">2020-10-14T11:29:17Z</dcterms:created>
  <dcterms:modified xsi:type="dcterms:W3CDTF">2021-11-22T10:52:21Z</dcterms:modified>
</cp:coreProperties>
</file>